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ЭтаКнига"/>
  <bookViews>
    <workbookView xWindow="-120" yWindow="-120" windowWidth="15600" windowHeight="11760"/>
  </bookViews>
  <sheets>
    <sheet name="Мои данные" sheetId="1" r:id="rId1"/>
  </sheets>
  <definedNames>
    <definedName name="Print_Titles" localSheetId="0">'Мои данные'!$22:$22</definedName>
    <definedName name="_xlnm.Print_Titles" localSheetId="0">'Мои данные'!$22:$22</definedName>
  </definedNames>
  <calcPr calcId="124519"/>
</workbook>
</file>

<file path=xl/calcChain.xml><?xml version="1.0" encoding="utf-8"?>
<calcChain xmlns="http://schemas.openxmlformats.org/spreadsheetml/2006/main">
  <c r="L14" i="1"/>
  <c r="J14"/>
  <c r="L13"/>
  <c r="J13"/>
</calcChain>
</file>

<file path=xl/comments1.xml><?xml version="1.0" encoding="utf-8"?>
<comments xmlns="http://schemas.openxmlformats.org/spreadsheetml/2006/main">
  <authors>
    <author>Соседко А.Н.</author>
    <author>Пользователь</author>
    <author>Lexy</author>
    <author>G_Alex</author>
    <author>Andrey</author>
    <author>Alex</author>
    <author>Алексей</author>
    <author>Alex Sosedko</author>
    <author>Сергей</author>
    <author>Волченков Сергей</author>
  </authors>
  <commentList>
    <comment ref="A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210 атрибут 950 текст&gt;  &lt;подпись 210 значение&gt;</t>
        </r>
      </text>
    </comment>
    <comment ref="I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200 атрибут 950 текст&gt;  &lt;подпись 200 значение&gt;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локальной сметы&gt;
</t>
        </r>
      </text>
    </comment>
    <comment ref="A9" authorId="3">
      <text>
        <r>
          <rPr>
            <b/>
            <sz val="10"/>
            <color indexed="81"/>
            <rFont val="Tahoma"/>
            <family val="2"/>
            <charset val="204"/>
          </rPr>
          <t xml:space="preserve"> Титул::на &lt;Наименование локальной сметы&gt;,&lt;Наименование объекта&gt;</t>
        </r>
      </text>
    </comment>
    <comment ref="B12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Титул::&lt;Основание&gt;</t>
        </r>
      </text>
    </comment>
    <comment ref="J13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по расчету&gt;/1000</t>
        </r>
      </text>
    </comment>
    <comment ref="L13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ИтогоБИМ::=&lt;Итого по расчету&gt;/1000</t>
        </r>
      </text>
    </comment>
    <comment ref="J14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ФОТ&gt;/1000</t>
        </r>
      </text>
    </comment>
    <comment ref="L14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ИтогоБИМ::=&lt;Итого ФОТ&gt;/1000</t>
        </r>
      </text>
    </comment>
    <comment ref="J15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ТЗ&gt;</t>
        </r>
      </text>
    </comment>
    <comment ref="L15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ИтогоБИМ::&lt;Итого ТЗ&gt;</t>
        </r>
      </text>
    </comment>
    <comment ref="J16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ТЗМ&gt;</t>
        </r>
      </text>
    </comment>
    <comment ref="L16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ИтогоБИМ::&lt;Итого ТЗМ&gt;</t>
        </r>
      </text>
    </comment>
    <comment ref="F17" authorId="6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Титул::&lt;подпись 102 значение&gt;</t>
        </r>
      </text>
    </comment>
    <comment ref="A22" authorId="3">
      <text>
        <r>
          <rPr>
            <sz val="10"/>
            <color indexed="81"/>
            <rFont val="Tahoma"/>
            <family val="2"/>
            <charset val="204"/>
          </rPr>
          <t xml:space="preserve"> РесСмета::&lt;Номер позиции по смете&gt;
</t>
        </r>
      </text>
    </comment>
    <comment ref="B22" authorId="3">
      <text>
        <r>
          <rPr>
            <sz val="10"/>
            <color indexed="81"/>
            <rFont val="Tahoma"/>
            <family val="2"/>
          </rPr>
          <t xml:space="preserve"> РесСмета:: &lt;Обоснование (код) позиции&gt;
---------------------------------
&lt;Наименование (текстовая часть) расценки&gt;
(&lt;Ед. измерения по расценке&gt;)&lt;Пустой идентификатор&gt;
---------------------------------
&lt;Обоснование коэффициентов&gt;
Территориальные поправки:
ПЗ х &lt;Территориальная поправка к ПЗ к расценкам 2001г.&gt;, ОЗП х &lt;Территориальная поправка к ОЗП к расценкам 2001г.&gt;, ЭМ х &lt;Территориальная поправка к ЭМ к расценкам 2001г.&gt;, ЗПМ х &lt;Территориальная поправка к ЗПМ к расценкам 2001г.&gt;, МАТ х &lt;Территориальная поправка к МАТ к расценкам 2001г.&gt;
&lt;Строка задания НР для БИМ&gt;
&lt;Строка задания СП для БИМ&gt;</t>
        </r>
      </text>
    </comment>
    <comment ref="C22" authorId="3">
      <text>
        <r>
          <rPr>
            <sz val="10"/>
            <color indexed="81"/>
            <rFont val="Tahoma"/>
            <family val="2"/>
          </rPr>
          <t xml:space="preserve"> РесСмета::&lt;Количество всего (физ. объем) по позиции&gt;
----------
(&lt;Формула расчета физ. объема&gt;)</t>
        </r>
      </text>
    </comment>
    <comment ref="D2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РесСмета::&lt;ПЗ по позиции на единицу в базисных ценах с учетом всех к-тов (игнор.тек.ур.ц.)&gt;
&lt;Нормы НР по позиции для баз.цен&gt;
&lt;Нормы СП по позиции для баз.цен&gt;</t>
        </r>
      </text>
    </comment>
    <comment ref="E22" authorId="6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РесСмета::&lt;ОЗП по позиции на единицу в базисных ценах с учетом всех к-тов (игнор.тек.ур.ц.)&gt;
----------
&lt;МАТ по позиции на единицу в базисных ценах с учетом всех к-тов (игнор.тек.ур.ц.)&gt;
(&lt;Формула базисной цены единицы МАТ&gt;)</t>
        </r>
      </text>
    </comment>
    <comment ref="F22" authorId="6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РесСмета::&lt;ЭММ по позиции на единицу в базисных ценах с учетом всех к-тов (игнор.тек.ур.ц.)&gt;
----------
&lt;ЗПМ по позиции на единицу в базисных ценах с учетом всех к-тов (игнор.тек.ур.ц.)&gt;</t>
        </r>
      </text>
    </comment>
    <comment ref="G22" authorId="6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ПЗ по позиции в базисных ценах с учетом к-тов к итогам (игнор.тек.ур.ц.)&gt;
&lt;Сумма НР по позиции при расчете в базисных ценах&gt;
&lt;Сумма СП по позиции при расчете в базисных ценах&gt;</t>
        </r>
      </text>
    </comment>
    <comment ref="H22" authorId="6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ОЗП по позиции в базисных ценах с учетом к-тов к итогам (игнор.тек.ур.ц.)&gt;
----------
&lt;Общая стоимость МАТ по позиции в базисных ценах с учетом к-тов к итогам (игнор.тек.ур.ц.)&gt;</t>
        </r>
      </text>
    </comment>
    <comment ref="I22" authorId="6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ЭММ по позиции в базисных ценах с учетом к-тов к итогам (игнор.тек.ур.ц.)&gt;
----------
&lt;Общая стоимость ЗПМ по позиции в базисных ценах с учетом к-тов к итогам (игнор.тек.ур.ц.)&gt;</t>
        </r>
      </text>
    </comment>
    <comment ref="J22" authorId="5">
      <text>
        <r>
          <rPr>
            <sz val="10"/>
            <color indexed="81"/>
            <rFont val="Tahoma"/>
            <family val="2"/>
            <charset val="204"/>
          </rPr>
          <t xml:space="preserve"> РесСмета::&lt;Индекс к ОЗП или ОЗП по позиции на единицу, если позиция в ТЦ&gt;
----------
&lt;Индекс к МАТ или МАТ по позиции на единицу, если позиция в ТЦ&gt;
(&lt;Формула текущей цены единицы МАТ&gt;)</t>
        </r>
      </text>
    </comment>
    <comment ref="K22" authorId="5">
      <text>
        <r>
          <rPr>
            <sz val="10"/>
            <color indexed="81"/>
            <rFont val="Tahoma"/>
            <family val="2"/>
            <charset val="204"/>
          </rPr>
          <t xml:space="preserve"> РесСмета::&lt;Индекс к ЭММ или ЭММ по позиции на единицу, если позиция в ТЦ&gt;
----------
&lt;Индекс к ЗПМ или ЗПМ по позиции на единицу, если позиция в ТЦ&gt;
&lt;Нормы НР по позиции при БИМ&gt;
&lt;Нормы СП по позиции при БИМ&gt;</t>
        </r>
      </text>
    </comment>
    <comment ref="L22" authorId="8">
      <text>
        <r>
          <rPr>
            <sz val="8"/>
            <color indexed="81"/>
            <rFont val="Tahoma"/>
            <family val="2"/>
            <charset val="204"/>
          </rPr>
          <t xml:space="preserve"> РесСмета::&lt;Общая стоимость ПЗ по позиции для БИМ до начисления НР и СП&gt;
&lt;Сумма НР по позиции для БИМ&gt;
&lt;Сумма СП по позиции для БИМ&gt;</t>
        </r>
      </text>
    </comment>
    <comment ref="M22" authorId="3">
      <text>
        <r>
          <rPr>
            <sz val="10"/>
            <color indexed="81"/>
            <rFont val="Tahoma"/>
            <family val="2"/>
          </rPr>
          <t xml:space="preserve"> РесСмета::&lt;Общая стоимость ОЗП по позиции для БИМ до начисления НР и СП&gt;
----------
&lt;Общая стоимость МАТ по позиции для БИМ до начисления НР и СП&gt;
</t>
        </r>
      </text>
    </comment>
    <comment ref="N22" authorId="9">
      <text>
        <r>
          <rPr>
            <b/>
            <sz val="8"/>
            <color indexed="81"/>
            <rFont val="Tahoma"/>
            <family val="2"/>
            <charset val="204"/>
          </rPr>
          <t xml:space="preserve"> РесСмета::&lt;Общая стоимость ЭММ по позиции для БИМ до начисления НР и СП&gt;
----------
&lt;Общая стоимость ЗПМ по позиции для БИМ до начисления НР и СП&gt;
</t>
        </r>
      </text>
    </comment>
    <comment ref="A73" authorId="8">
      <text>
        <r>
          <rPr>
            <sz val="8"/>
            <color indexed="81"/>
            <rFont val="Tahoma"/>
            <family val="2"/>
            <charset val="204"/>
          </rPr>
          <t xml:space="preserve"> Хвост::&lt;Составил&gt;</t>
        </r>
      </text>
    </comment>
    <comment ref="A75" authorId="8">
      <text>
        <r>
          <rPr>
            <sz val="8"/>
            <color indexed="81"/>
            <rFont val="Tahoma"/>
            <family val="2"/>
            <charset val="204"/>
          </rPr>
          <t xml:space="preserve"> Хвост::&lt;Проверил&gt;</t>
        </r>
      </text>
    </comment>
  </commentList>
</comments>
</file>

<file path=xl/sharedStrings.xml><?xml version="1.0" encoding="utf-8"?>
<sst xmlns="http://schemas.openxmlformats.org/spreadsheetml/2006/main" count="180" uniqueCount="121">
  <si>
    <t>(наименование работ и затрат, наименование объекта)</t>
  </si>
  <si>
    <t>(наименование стройки)</t>
  </si>
  <si>
    <t>Сметная стоимость</t>
  </si>
  <si>
    <t>№ п.п.</t>
  </si>
  <si>
    <t>(локальный сметный расчет)</t>
  </si>
  <si>
    <t>Средства на оплату труда</t>
  </si>
  <si>
    <t>тыс.руб.</t>
  </si>
  <si>
    <t>чел.час</t>
  </si>
  <si>
    <t xml:space="preserve">Всего </t>
  </si>
  <si>
    <t xml:space="preserve">Составил: </t>
  </si>
  <si>
    <t xml:space="preserve">Проверил: </t>
  </si>
  <si>
    <t>Форма 4т</t>
  </si>
  <si>
    <t>Осн. з/п</t>
  </si>
  <si>
    <t>Эксп.</t>
  </si>
  <si>
    <t>Материал</t>
  </si>
  <si>
    <t>В т.ч. з/п</t>
  </si>
  <si>
    <t>Сметная трудоемкость</t>
  </si>
  <si>
    <t>Трудозатраты механизаторов</t>
  </si>
  <si>
    <t>Код норматива,
Наименование,
Единица измерения</t>
  </si>
  <si>
    <t>Объем</t>
  </si>
  <si>
    <t>Индекс / Цена</t>
  </si>
  <si>
    <t>Базисная стоимость за единицу</t>
  </si>
  <si>
    <t>Осн. З/п</t>
  </si>
  <si>
    <t xml:space="preserve">Эксп.
</t>
  </si>
  <si>
    <t>Базисная стоимость всего</t>
  </si>
  <si>
    <t>Текущая стоимость всего</t>
  </si>
  <si>
    <t>Базисные цены</t>
  </si>
  <si>
    <t>Текущие цены</t>
  </si>
  <si>
    <t xml:space="preserve">Составлен в базисных и текущих ценах по состоянию на </t>
  </si>
  <si>
    <t xml:space="preserve">Основание: </t>
  </si>
  <si>
    <t>Раздел 1. Ямочный ремонт БЦМ толщиной 70 мм</t>
  </si>
  <si>
    <t xml:space="preserve"> ГЭСНс01-02-007-07
---------------------------------
Ямочный ремонт асфальтобетонных покрытий струйно-инъекционным методом, толщина слоя: 70 мм, площадь ремонта в одном месте до 1 м2
(100 м2) 
---------------------------------
(Территориальная поправка к базе 2001г МАТ=1,1), МАТ х 1,1</t>
  </si>
  <si>
    <t>23,35
----------
(2335/100)</t>
  </si>
  <si>
    <t>22,66
----------
6,28</t>
  </si>
  <si>
    <t>8,35
----------
22,66</t>
  </si>
  <si>
    <t/>
  </si>
  <si>
    <t>Всего с НР и СП</t>
  </si>
  <si>
    <t xml:space="preserve"> ТС-1-2-0
---------------------------------
Затраты труда рабочих (средний разряд 2)
(чел.-ч) 
---------------------------------
(Территориальная поправка к базе 2001г МАТ=1,1), МАТ х 1,1</t>
  </si>
  <si>
    <t>Накладные расходы от ФОТ(35287 руб.)</t>
  </si>
  <si>
    <t>142%*0.85</t>
  </si>
  <si>
    <t>Сметная прибыль от ФОТ(35287 руб.)</t>
  </si>
  <si>
    <t>95%*0.8</t>
  </si>
  <si>
    <t xml:space="preserve"> ТСЭМ-121805
---------------------------------
Установки для ремонта покрытий струйно-инъекционным методом на базе автомобиля
(маш.-ч) 
---------------------------------
(Территориальная поправка к базе 2001г МАТ=1,1), МАТ х 1,1</t>
  </si>
  <si>
    <t>225
----------
25,57</t>
  </si>
  <si>
    <t>46969
----------
5338</t>
  </si>
  <si>
    <t>1
----------
1</t>
  </si>
  <si>
    <t>7,85
----------
22,66</t>
  </si>
  <si>
    <t>368705
----------
120954</t>
  </si>
  <si>
    <t>Накладные расходы от ФОТ(120954 руб.)</t>
  </si>
  <si>
    <t>Сметная прибыль от ФОТ(120954 руб.)</t>
  </si>
  <si>
    <t xml:space="preserve"> ТСЭМ-031811
---------------------------------
Погрузчики одноковшовые универсальные фронтальные пневмоколесные 2 т
(маш.-ч) 
---------------------------------
(Территориальная поправка к базе 2001г МАТ=1,1), МАТ х 1,1</t>
  </si>
  <si>
    <t>81,44
----------
10,61</t>
  </si>
  <si>
    <t>513
----------
67</t>
  </si>
  <si>
    <t>7,18
----------
22,66</t>
  </si>
  <si>
    <t>3684
----------
1515</t>
  </si>
  <si>
    <t>Накладные расходы от ФОТ(1515 руб.)</t>
  </si>
  <si>
    <t>Сметная прибыль от ФОТ(1515 руб.)</t>
  </si>
  <si>
    <t xml:space="preserve"> ТССЦ-101-1797
---------------------------------
Эмульсия битумно-дорожная
(т) 
---------------------------------
(Территориальная поправка к базе 2001г МАТ=1,1), МАТ х 1,1</t>
  </si>
  <si>
    <t xml:space="preserve">
----------
2792,05</t>
  </si>
  <si>
    <t xml:space="preserve">
----------
65920</t>
  </si>
  <si>
    <t>1
----------
8,713</t>
  </si>
  <si>
    <t xml:space="preserve">
----------
574364</t>
  </si>
  <si>
    <t xml:space="preserve"> Прайс лист
---------------------------------
Щебень, фракция 4-11,2 мм
(м3) 
---------------------------------
(Территориальная поправка к базе 2001г МАТ=1,1), МАТ х 1,1</t>
  </si>
  <si>
    <t xml:space="preserve">
----------
127,83
(963,34/1,2/1,1/6,28)</t>
  </si>
  <si>
    <t xml:space="preserve">
----------
26205</t>
  </si>
  <si>
    <t xml:space="preserve">
----------
164570</t>
  </si>
  <si>
    <t xml:space="preserve"> ТССЦпг-01-01-01-043
---------------------------------
Погрузочные работы при автомобильных перевозках: мусора строительного с погрузкой экскаваторами емкостью ковша до 0,5 м3
(1 т груза) 
---------------------------------
(Территориальная поправка к базе 2001г МАТ=1,1), МАТ х 1,1</t>
  </si>
  <si>
    <t>11,505
----------
1</t>
  </si>
  <si>
    <t xml:space="preserve"> ТССЦпг-03-21-01-130
---------------------------------
Перевозка грузов автомобилями-самосвалами грузоподъемностью 10 т, работающих вне карьера, на расстояние: до 130 км: I класс груза
(1 т груза) 
---------------------------------
(Территориальная поправка к базе 2001г МАТ=1,1), МАТ х 1,1</t>
  </si>
  <si>
    <t>10,508
----------
1</t>
  </si>
  <si>
    <t>Итоги по разделу 1 Ямочный ремонт БЦМ толщиной 70 мм :</t>
  </si>
  <si>
    <t>Раздел 2. Ямочный ремонт</t>
  </si>
  <si>
    <t xml:space="preserve"> ТЕРр68-15-2
---------------------------------
Ремонт асфальтобетонного покрытия дорог однослойного толщиной: 50 мм площадью ремонта до 25 м2
(100 м2) 
---------------------------------
(Территориальная поправка к базе 2001г МАТ=1,1), МАТ х 1,1</t>
  </si>
  <si>
    <t>87
----------
(8700/100)</t>
  </si>
  <si>
    <t>495,29
----------
3781,07</t>
  </si>
  <si>
    <t>433,72
----------
63,45</t>
  </si>
  <si>
    <t>43090
----------
328953</t>
  </si>
  <si>
    <t>37734
----------
5520</t>
  </si>
  <si>
    <t>22,66
----------
11,691</t>
  </si>
  <si>
    <t>9,483
----------
22,643</t>
  </si>
  <si>
    <t>976424
----------
3845795</t>
  </si>
  <si>
    <t>357828
----------
124993</t>
  </si>
  <si>
    <t>Накладные расходы от ФОТ(1101417 руб.)</t>
  </si>
  <si>
    <t>104%*0.85</t>
  </si>
  <si>
    <t>Сметная прибыль от ФОТ(1101417 руб.)</t>
  </si>
  <si>
    <t>60%*0.8</t>
  </si>
  <si>
    <t xml:space="preserve"> ТССЦ-410-0021
---------------------------------
Асфальтобетонные смеси дорожные, аэродромные и асфальтобетон (горячие и теплые для пористого асфальтобетона щебеночные и гравийные), марка I
(т) 
---------------------------------
(Территориальная поправка к базе 2001г МАТ=1,1), МАТ х 1,1</t>
  </si>
  <si>
    <t xml:space="preserve">
----------
302,2</t>
  </si>
  <si>
    <t xml:space="preserve">
----------
-312868</t>
  </si>
  <si>
    <t>1
----------
11,816</t>
  </si>
  <si>
    <t xml:space="preserve">
----------
-3696880</t>
  </si>
  <si>
    <t xml:space="preserve"> ТССЦ-410-0006
---------------------------------
Асфальтобетонные смеси дорожные, аэродромные и асфальтобетон (горячие и теплые для плотного асфальтобетона мелко и крупнозернистые, песчаные), марка II, тип Б
(т) 
---------------------------------
(Территориальная поправка к базе 2001г МАТ=1,1), МАТ х 1,1</t>
  </si>
  <si>
    <t xml:space="preserve">
----------
329,04</t>
  </si>
  <si>
    <t xml:space="preserve">
----------
340655</t>
  </si>
  <si>
    <t>1
----------
14,497</t>
  </si>
  <si>
    <t xml:space="preserve">
----------
4938526</t>
  </si>
  <si>
    <t xml:space="preserve"> ТССЦпг-01-01-01-043
---------------------------------
Погрузочные работы при автомобильных перевозках: мусора строительного с погрузкой экскаваторами емкостью ковша до 0,5 м3: мусор
(1 т груза) 
---------------------------------
(Территориальная поправка к базе 2001г МАТ=1,1), МАТ х 1,1</t>
  </si>
  <si>
    <t xml:space="preserve"> ТССЦпг-03-21-01-010
---------------------------------
Перевозка грузов автомобилями-самосвалами грузоподъемностью 10 т, работающих вне карьера, на расстояние: до 10 км: I класс груза:мусор
(1 т груза) 
---------------------------------
(Территориальная поправка к базе 2001г МАТ=1,1), МАТ х 1,1</t>
  </si>
  <si>
    <t>10,51
----------
1</t>
  </si>
  <si>
    <t xml:space="preserve"> ТССЦпг-03-21-01-010
---------------------------------
Перевозка грузов автомобилями-самосвалами грузоподъемностью 10 т, работающих вне карьера, на расстояние: до 10 км: I класс груза: асфальт
(1 т груза) 
---------------------------------
(Территориальная поправка к базе 2001г МАТ=1,1), МАТ х 1,1</t>
  </si>
  <si>
    <t>Итоги по разделу 2 Ямочный ремонт :</t>
  </si>
  <si>
    <t>Итого прямые затраты по смете</t>
  </si>
  <si>
    <t>44647
448865</t>
  </si>
  <si>
    <t>127394
10925</t>
  </si>
  <si>
    <t>1011711
5826375</t>
  </si>
  <si>
    <t>1176977
247462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</si>
  <si>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</si>
  <si>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</si>
  <si>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</si>
  <si>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</si>
  <si>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</si>
  <si>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</si>
  <si>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смете:</t>
  </si>
  <si>
    <t xml:space="preserve">    Итоги по разделу 1 Ямочный ремонт БЦМ толщиной 70 мм :</t>
  </si>
  <si>
    <t xml:space="preserve">    Итоги по разделу 2 Ямочный ремонт :</t>
  </si>
  <si>
    <t xml:space="preserve">    Итого</t>
  </si>
  <si>
    <t xml:space="preserve">    НДС 20%</t>
  </si>
  <si>
    <t xml:space="preserve">    ВСЕГО по смете</t>
  </si>
  <si>
    <t xml:space="preserve">ЛОКАЛЬНАЯ  СМЕТА № 1 </t>
  </si>
  <si>
    <t>на выполнение работ по текущему (ямочному) ремонту дорог в городе Рубцовске в 2020 году.</t>
  </si>
  <si>
    <t xml:space="preserve">Приложение № 2
                                             к  информационной карте
</t>
  </si>
</sst>
</file>

<file path=xl/styles.xml><?xml version="1.0" encoding="utf-8"?>
<styleSheet xmlns="http://schemas.openxmlformats.org/spreadsheetml/2006/main"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0"/>
      <color indexed="81"/>
      <name val="Tahoma"/>
      <family val="2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9"/>
      <name val="Arial"/>
      <family val="2"/>
      <charset val="204"/>
    </font>
    <font>
      <b/>
      <sz val="9"/>
      <color indexed="81"/>
      <name val="Tahoma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1"/>
      <name val="Arial"/>
      <family val="2"/>
      <charset val="204"/>
    </font>
    <font>
      <sz val="11"/>
      <name val="Arial Cyr"/>
      <charset val="204"/>
    </font>
    <font>
      <b/>
      <sz val="13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b/>
      <sz val="12"/>
      <name val="Arial Cyr"/>
      <charset val="204"/>
    </font>
    <font>
      <i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 applyProtection="0"/>
    <xf numFmtId="0" fontId="2" fillId="0" borderId="1">
      <alignment horizontal="center"/>
    </xf>
    <xf numFmtId="0" fontId="1" fillId="0" borderId="0">
      <alignment vertical="top"/>
    </xf>
    <xf numFmtId="0" fontId="2" fillId="0" borderId="1">
      <alignment horizontal="center"/>
    </xf>
    <xf numFmtId="0" fontId="2" fillId="0" borderId="0">
      <alignment vertical="top"/>
    </xf>
    <xf numFmtId="0" fontId="2" fillId="0" borderId="0">
      <alignment horizontal="right" vertical="top" wrapText="1"/>
    </xf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1" applyFill="0" applyProtection="0">
      <alignment horizontal="center"/>
    </xf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1" fillId="0" borderId="0"/>
    <xf numFmtId="0" fontId="2" fillId="0" borderId="1">
      <alignment horizontal="center"/>
    </xf>
    <xf numFmtId="0" fontId="2" fillId="0" borderId="0">
      <alignment horizontal="left" vertical="top"/>
    </xf>
    <xf numFmtId="0" fontId="2" fillId="0" borderId="0" applyBorder="0">
      <alignment horizontal="left" vertical="top"/>
    </xf>
    <xf numFmtId="0" fontId="2" fillId="0" borderId="0"/>
  </cellStyleXfs>
  <cellXfs count="64">
    <xf numFmtId="0" fontId="0" fillId="0" borderId="0" xfId="0"/>
    <xf numFmtId="0" fontId="8" fillId="0" borderId="0" xfId="0" applyFont="1"/>
    <xf numFmtId="0" fontId="8" fillId="0" borderId="0" xfId="14" applyFont="1" applyBorder="1">
      <alignment horizontal="center"/>
    </xf>
    <xf numFmtId="0" fontId="10" fillId="0" borderId="0" xfId="0" applyFont="1"/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/>
    </xf>
    <xf numFmtId="0" fontId="10" fillId="0" borderId="0" xfId="0" applyFont="1" applyAlignment="1">
      <alignment horizontal="right" vertical="top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 vertical="top"/>
    </xf>
    <xf numFmtId="0" fontId="10" fillId="0" borderId="0" xfId="5" applyFont="1" applyAlignment="1">
      <alignment horizontal="right" vertical="top"/>
    </xf>
    <xf numFmtId="0" fontId="10" fillId="0" borderId="0" xfId="0" applyFont="1" applyAlignment="1">
      <alignment horizontal="left" indent="1"/>
    </xf>
    <xf numFmtId="0" fontId="13" fillId="0" borderId="0" xfId="0" applyFont="1"/>
    <xf numFmtId="0" fontId="10" fillId="0" borderId="0" xfId="24" applyFont="1" applyBorder="1" applyAlignment="1">
      <alignment horizontal="left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18" applyFont="1" applyBorder="1" applyAlignment="1">
      <alignment horizontal="center" vertical="center" wrapText="1"/>
    </xf>
    <xf numFmtId="49" fontId="10" fillId="0" borderId="0" xfId="21" applyNumberFormat="1" applyFont="1" applyBorder="1" applyAlignment="1">
      <alignment horizontal="center" vertical="top"/>
    </xf>
    <xf numFmtId="0" fontId="10" fillId="0" borderId="0" xfId="21" applyFont="1" applyBorder="1" applyAlignment="1">
      <alignment horizontal="left" vertical="top"/>
    </xf>
    <xf numFmtId="0" fontId="10" fillId="0" borderId="0" xfId="21" applyFont="1" applyBorder="1" applyAlignment="1">
      <alignment horizontal="center" vertical="top"/>
    </xf>
    <xf numFmtId="0" fontId="10" fillId="0" borderId="0" xfId="21" applyFont="1" applyBorder="1" applyAlignment="1">
      <alignment horizontal="right" vertical="top"/>
    </xf>
    <xf numFmtId="0" fontId="10" fillId="0" borderId="0" xfId="25" applyFont="1">
      <alignment horizontal="left" vertical="top"/>
    </xf>
    <xf numFmtId="0" fontId="10" fillId="0" borderId="0" xfId="26" applyFont="1">
      <alignment horizontal="left" vertical="top"/>
    </xf>
    <xf numFmtId="0" fontId="19" fillId="0" borderId="0" xfId="14" applyFont="1" applyBorder="1">
      <alignment horizontal="center"/>
    </xf>
    <xf numFmtId="0" fontId="10" fillId="0" borderId="3" xfId="21" applyFont="1" applyBorder="1">
      <alignment horizontal="center"/>
    </xf>
    <xf numFmtId="49" fontId="10" fillId="0" borderId="1" xfId="21" applyNumberFormat="1" applyFont="1" applyBorder="1" applyAlignment="1">
      <alignment horizontal="center" vertical="top"/>
    </xf>
    <xf numFmtId="0" fontId="10" fillId="0" borderId="1" xfId="21" applyFont="1" applyBorder="1" applyAlignment="1">
      <alignment horizontal="left" vertical="top" wrapText="1"/>
    </xf>
    <xf numFmtId="0" fontId="10" fillId="0" borderId="1" xfId="21" applyFont="1" applyBorder="1" applyAlignment="1">
      <alignment horizontal="center" vertical="top" wrapText="1"/>
    </xf>
    <xf numFmtId="0" fontId="10" fillId="0" borderId="1" xfId="21" applyFont="1" applyBorder="1" applyAlignment="1">
      <alignment horizontal="right" vertical="top"/>
    </xf>
    <xf numFmtId="0" fontId="10" fillId="0" borderId="1" xfId="21" applyFont="1" applyBorder="1" applyAlignment="1">
      <alignment horizontal="right" vertical="top" wrapText="1"/>
    </xf>
    <xf numFmtId="49" fontId="12" fillId="0" borderId="1" xfId="21" applyNumberFormat="1" applyFont="1" applyBorder="1" applyAlignment="1">
      <alignment horizontal="center" vertical="top"/>
    </xf>
    <xf numFmtId="0" fontId="12" fillId="0" borderId="1" xfId="21" applyFont="1" applyBorder="1" applyAlignment="1">
      <alignment horizontal="left" vertical="top"/>
    </xf>
    <xf numFmtId="0" fontId="12" fillId="0" borderId="1" xfId="21" applyFont="1" applyBorder="1" applyAlignment="1">
      <alignment horizontal="center" vertical="top"/>
    </xf>
    <xf numFmtId="0" fontId="12" fillId="0" borderId="1" xfId="21" applyFont="1" applyBorder="1" applyAlignment="1">
      <alignment horizontal="right" vertical="top"/>
    </xf>
    <xf numFmtId="0" fontId="10" fillId="0" borderId="1" xfId="21" applyFont="1" applyBorder="1" applyAlignment="1">
      <alignment horizontal="center" vertical="top"/>
    </xf>
    <xf numFmtId="49" fontId="12" fillId="0" borderId="3" xfId="21" applyNumberFormat="1" applyFont="1" applyBorder="1" applyAlignment="1">
      <alignment horizontal="center" vertical="top"/>
    </xf>
    <xf numFmtId="0" fontId="12" fillId="0" borderId="3" xfId="21" applyFont="1" applyBorder="1" applyAlignment="1">
      <alignment horizontal="left" vertical="top"/>
    </xf>
    <xf numFmtId="0" fontId="12" fillId="0" borderId="3" xfId="21" applyFont="1" applyBorder="1" applyAlignment="1">
      <alignment horizontal="center" vertical="top"/>
    </xf>
    <xf numFmtId="0" fontId="12" fillId="0" borderId="3" xfId="21" applyFont="1" applyBorder="1" applyAlignment="1">
      <alignment horizontal="right" vertical="top"/>
    </xf>
    <xf numFmtId="0" fontId="11" fillId="0" borderId="1" xfId="21" applyFont="1" applyBorder="1" applyAlignment="1">
      <alignment horizontal="right" vertical="top"/>
    </xf>
    <xf numFmtId="0" fontId="11" fillId="0" borderId="3" xfId="21" applyFont="1" applyBorder="1" applyAlignment="1">
      <alignment horizontal="right" vertical="top"/>
    </xf>
    <xf numFmtId="0" fontId="10" fillId="0" borderId="3" xfId="21" applyFont="1" applyBorder="1" applyAlignment="1">
      <alignment horizontal="right" vertical="top"/>
    </xf>
    <xf numFmtId="0" fontId="10" fillId="0" borderId="0" xfId="24" applyFont="1" applyBorder="1" applyAlignment="1">
      <alignment horizontal="left"/>
    </xf>
    <xf numFmtId="0" fontId="10" fillId="0" borderId="1" xfId="0" applyFont="1" applyBorder="1" applyAlignment="1">
      <alignment horizontal="center" vertical="center" wrapText="1"/>
    </xf>
    <xf numFmtId="0" fontId="10" fillId="0" borderId="1" xfId="18" applyFont="1" applyBorder="1" applyAlignment="1">
      <alignment horizontal="center" vertical="center" wrapText="1"/>
    </xf>
    <xf numFmtId="0" fontId="10" fillId="0" borderId="0" xfId="10" applyFont="1" applyAlignment="1">
      <alignment horizontal="right"/>
    </xf>
    <xf numFmtId="0" fontId="10" fillId="0" borderId="0" xfId="11" applyFont="1" applyAlignment="1">
      <alignment horizontal="right"/>
    </xf>
    <xf numFmtId="0" fontId="15" fillId="0" borderId="0" xfId="0" applyFont="1" applyAlignment="1">
      <alignment horizontal="center" vertical="top" wrapText="1"/>
    </xf>
    <xf numFmtId="0" fontId="14" fillId="0" borderId="0" xfId="24" applyFont="1" applyBorder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0" fillId="0" borderId="2" xfId="24" applyFont="1" applyBorder="1" applyAlignment="1">
      <alignment horizontal="center" wrapText="1"/>
    </xf>
    <xf numFmtId="0" fontId="10" fillId="0" borderId="0" xfId="24" applyFont="1" applyBorder="1" applyAlignment="1">
      <alignment horizontal="left"/>
    </xf>
    <xf numFmtId="49" fontId="17" fillId="0" borderId="1" xfId="21" applyNumberFormat="1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49" fontId="11" fillId="0" borderId="3" xfId="21" applyNumberFormat="1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49" fontId="10" fillId="0" borderId="1" xfId="21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49" fontId="11" fillId="0" borderId="1" xfId="21" applyNumberFormat="1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0" fillId="0" borderId="0" xfId="24" applyFont="1" applyBorder="1" applyAlignment="1"/>
    <xf numFmtId="0" fontId="11" fillId="0" borderId="0" xfId="0" applyFont="1" applyAlignment="1">
      <alignment horizontal="right" wrapText="1"/>
    </xf>
  </cellXfs>
  <cellStyles count="28">
    <cellStyle name="Акт" xfId="1"/>
    <cellStyle name="АктМТСН" xfId="2"/>
    <cellStyle name="ВедРесурсов" xfId="3"/>
    <cellStyle name="ВедРесурсовАкт" xfId="4"/>
    <cellStyle name="Итоги" xfId="5"/>
    <cellStyle name="ИтогоАктБазЦ" xfId="6"/>
    <cellStyle name="ИтогоАктБИМ" xfId="7"/>
    <cellStyle name="ИтогоАктРесМет" xfId="8"/>
    <cellStyle name="ИтогоАктТекЦ" xfId="9"/>
    <cellStyle name="ИтогоБазЦ" xfId="10"/>
    <cellStyle name="ИтогоБИМ" xfId="11"/>
    <cellStyle name="ИтогоРесМет" xfId="12"/>
    <cellStyle name="ИтогоТекЦ" xfId="13"/>
    <cellStyle name="ЛокСмета" xfId="14"/>
    <cellStyle name="ЛокСмМТСН" xfId="15"/>
    <cellStyle name="М29" xfId="16"/>
    <cellStyle name="ОбСмета" xfId="17"/>
    <cellStyle name="Обычный" xfId="0" builtinId="0"/>
    <cellStyle name="Обычный_Мои данные" xfId="18"/>
    <cellStyle name="Параметр" xfId="19"/>
    <cellStyle name="ПеременныеСметы" xfId="20"/>
    <cellStyle name="РесСмета" xfId="21"/>
    <cellStyle name="СводкаСтоимРаб" xfId="22"/>
    <cellStyle name="СводРасч" xfId="23"/>
    <cellStyle name="Титул" xfId="24"/>
    <cellStyle name="Хвост" xfId="25"/>
    <cellStyle name="Хвост_Переменные и константы" xfId="26"/>
    <cellStyle name="Экспертиза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O76"/>
  <sheetViews>
    <sheetView showGridLines="0" tabSelected="1" zoomScaleSheetLayoutView="100" workbookViewId="0">
      <selection activeCell="A7" sqref="A7:N7"/>
    </sheetView>
  </sheetViews>
  <sheetFormatPr defaultRowHeight="12" outlineLevelRow="1"/>
  <cols>
    <col min="1" max="1" width="8.5703125" style="1" customWidth="1"/>
    <col min="2" max="2" width="34.42578125" style="1" customWidth="1"/>
    <col min="3" max="3" width="11.85546875" style="1" customWidth="1"/>
    <col min="4" max="5" width="12.140625" style="1" customWidth="1"/>
    <col min="6" max="6" width="9.7109375" style="1" customWidth="1"/>
    <col min="7" max="8" width="12.140625" style="1" customWidth="1"/>
    <col min="9" max="9" width="9.7109375" style="1" customWidth="1"/>
    <col min="10" max="13" width="12.140625" style="1" customWidth="1"/>
    <col min="14" max="14" width="9.7109375" style="1" customWidth="1"/>
    <col min="15" max="16384" width="9.140625" style="1"/>
  </cols>
  <sheetData>
    <row r="1" spans="1:14" ht="14.25">
      <c r="A1" s="3"/>
      <c r="B1" s="3"/>
      <c r="C1" s="3"/>
      <c r="D1" s="3"/>
      <c r="E1" s="3"/>
      <c r="F1" s="3"/>
      <c r="G1" s="3"/>
      <c r="H1" s="3"/>
      <c r="I1" s="4"/>
      <c r="J1" s="4"/>
      <c r="K1" s="3"/>
      <c r="L1" s="3"/>
      <c r="M1" s="3"/>
      <c r="N1" s="3" t="s">
        <v>11</v>
      </c>
    </row>
    <row r="2" spans="1:14" ht="53.25" customHeight="1" outlineLevel="1">
      <c r="A2" s="63" t="s">
        <v>120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14.25" outlineLevel="1">
      <c r="A3" s="62"/>
      <c r="B3" s="62"/>
      <c r="C3" s="62"/>
      <c r="D3" s="62"/>
      <c r="E3" s="62"/>
      <c r="F3" s="3"/>
      <c r="G3" s="3"/>
      <c r="H3" s="3"/>
      <c r="I3" s="62"/>
      <c r="J3" s="62"/>
      <c r="K3" s="62"/>
      <c r="L3" s="62"/>
      <c r="M3" s="62"/>
      <c r="N3" s="62"/>
    </row>
    <row r="4" spans="1:14" ht="14.25" outlineLevel="1">
      <c r="A4" s="44"/>
      <c r="B4" s="44"/>
      <c r="C4" s="44"/>
      <c r="D4" s="44"/>
      <c r="E4" s="44"/>
      <c r="F4" s="3"/>
      <c r="G4" s="3"/>
      <c r="H4" s="3"/>
      <c r="I4" s="44"/>
      <c r="J4" s="44"/>
      <c r="K4" s="44"/>
      <c r="L4" s="44"/>
      <c r="M4" s="44"/>
      <c r="N4" s="44"/>
    </row>
    <row r="5" spans="1:14" ht="12.75">
      <c r="A5" s="49" t="s">
        <v>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14" ht="14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6.5">
      <c r="A7" s="50" t="s">
        <v>118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</row>
    <row r="8" spans="1:14" ht="12.75">
      <c r="A8" s="49" t="s">
        <v>4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</row>
    <row r="9" spans="1:14" ht="27" customHeight="1">
      <c r="A9" s="52" t="s">
        <v>119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</row>
    <row r="10" spans="1:14" ht="12.75">
      <c r="A10" s="51" t="s">
        <v>0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</row>
    <row r="11" spans="1:14" ht="14.25">
      <c r="A11" s="7"/>
      <c r="B11" s="3"/>
      <c r="C11" s="3"/>
      <c r="D11" s="3"/>
      <c r="E11" s="3"/>
      <c r="F11" s="3"/>
      <c r="G11" s="3"/>
      <c r="H11" s="3"/>
      <c r="I11" s="8"/>
      <c r="J11" s="8"/>
      <c r="K11" s="3"/>
      <c r="L11" s="3"/>
      <c r="M11" s="3"/>
      <c r="N11" s="3"/>
    </row>
    <row r="12" spans="1:14" ht="14.25">
      <c r="A12" s="3"/>
      <c r="B12" s="53" t="s">
        <v>29</v>
      </c>
      <c r="C12" s="53"/>
      <c r="D12" s="53"/>
      <c r="E12" s="53"/>
      <c r="F12" s="53"/>
      <c r="G12" s="53"/>
      <c r="H12" s="53"/>
      <c r="I12" s="3"/>
      <c r="J12" s="5"/>
      <c r="K12" s="9" t="s">
        <v>26</v>
      </c>
      <c r="L12" s="3"/>
      <c r="M12" s="9" t="s">
        <v>27</v>
      </c>
      <c r="N12" s="3"/>
    </row>
    <row r="13" spans="1:14" ht="14.25">
      <c r="A13" s="10"/>
      <c r="B13" s="3"/>
      <c r="C13" s="3"/>
      <c r="D13" s="11"/>
      <c r="E13" s="11"/>
      <c r="F13" s="5" t="s">
        <v>2</v>
      </c>
      <c r="G13" s="5"/>
      <c r="H13" s="5"/>
      <c r="I13" s="5"/>
      <c r="J13" s="47">
        <f>860551/1000</f>
        <v>860.55100000000004</v>
      </c>
      <c r="K13" s="47"/>
      <c r="L13" s="48">
        <f>11793242/1000</f>
        <v>11793.242</v>
      </c>
      <c r="M13" s="48"/>
      <c r="N13" s="12" t="s">
        <v>6</v>
      </c>
    </row>
    <row r="14" spans="1:14" ht="14.25">
      <c r="A14" s="10"/>
      <c r="B14" s="3"/>
      <c r="C14" s="13"/>
      <c r="D14" s="11"/>
      <c r="E14" s="11"/>
      <c r="F14" s="5" t="s">
        <v>5</v>
      </c>
      <c r="G14" s="5"/>
      <c r="H14" s="5"/>
      <c r="I14" s="5"/>
      <c r="J14" s="47">
        <f>55572/1000</f>
        <v>55.572000000000003</v>
      </c>
      <c r="K14" s="47"/>
      <c r="L14" s="48">
        <f>1259173/1000</f>
        <v>1259.173</v>
      </c>
      <c r="M14" s="48"/>
      <c r="N14" s="12" t="s">
        <v>6</v>
      </c>
    </row>
    <row r="15" spans="1:14" ht="14.25">
      <c r="A15" s="10"/>
      <c r="B15" s="3"/>
      <c r="C15" s="3"/>
      <c r="D15" s="11"/>
      <c r="E15" s="11"/>
      <c r="F15" s="5" t="s">
        <v>16</v>
      </c>
      <c r="G15" s="5"/>
      <c r="H15" s="5"/>
      <c r="I15" s="5"/>
      <c r="J15" s="47">
        <v>5628.85</v>
      </c>
      <c r="K15" s="47"/>
      <c r="L15" s="48">
        <v>5628.85</v>
      </c>
      <c r="M15" s="48"/>
      <c r="N15" s="12" t="s">
        <v>7</v>
      </c>
    </row>
    <row r="16" spans="1:14" ht="14.25">
      <c r="A16" s="10"/>
      <c r="B16" s="3"/>
      <c r="C16" s="5"/>
      <c r="D16" s="3"/>
      <c r="E16" s="5"/>
      <c r="F16" s="5" t="s">
        <v>17</v>
      </c>
      <c r="G16" s="5"/>
      <c r="H16" s="5"/>
      <c r="I16" s="5"/>
      <c r="J16" s="47">
        <v>554.19000000000005</v>
      </c>
      <c r="K16" s="47"/>
      <c r="L16" s="48">
        <v>554.19000000000005</v>
      </c>
      <c r="M16" s="48"/>
      <c r="N16" s="12" t="s">
        <v>7</v>
      </c>
    </row>
    <row r="17" spans="1:15" ht="14.25">
      <c r="A17" s="10"/>
      <c r="B17" s="3"/>
      <c r="C17" s="5"/>
      <c r="D17" s="3"/>
      <c r="E17" s="5"/>
      <c r="F17" s="14" t="s">
        <v>28</v>
      </c>
      <c r="G17" s="5"/>
      <c r="H17" s="5"/>
      <c r="I17" s="5"/>
      <c r="J17" s="5"/>
      <c r="K17" s="3"/>
      <c r="L17" s="3"/>
      <c r="M17" s="3"/>
      <c r="N17" s="3"/>
    </row>
    <row r="18" spans="1:15" ht="14.25">
      <c r="A18" s="10"/>
      <c r="B18" s="15"/>
      <c r="C18" s="16"/>
      <c r="D18" s="8"/>
      <c r="E18" s="8"/>
      <c r="F18" s="8"/>
      <c r="G18" s="8"/>
      <c r="H18" s="8"/>
      <c r="I18" s="8"/>
      <c r="J18" s="8"/>
      <c r="K18" s="3"/>
      <c r="L18" s="3"/>
      <c r="M18" s="3"/>
      <c r="N18" s="3"/>
    </row>
    <row r="19" spans="1:15" ht="21.75" customHeight="1">
      <c r="A19" s="45" t="s">
        <v>3</v>
      </c>
      <c r="B19" s="45" t="s">
        <v>18</v>
      </c>
      <c r="C19" s="45" t="s">
        <v>19</v>
      </c>
      <c r="D19" s="46" t="s">
        <v>21</v>
      </c>
      <c r="E19" s="46"/>
      <c r="F19" s="46"/>
      <c r="G19" s="46" t="s">
        <v>24</v>
      </c>
      <c r="H19" s="46"/>
      <c r="I19" s="46"/>
      <c r="J19" s="45" t="s">
        <v>20</v>
      </c>
      <c r="K19" s="45"/>
      <c r="L19" s="46" t="s">
        <v>25</v>
      </c>
      <c r="M19" s="46"/>
      <c r="N19" s="46"/>
    </row>
    <row r="20" spans="1:15" ht="33" customHeight="1">
      <c r="A20" s="45"/>
      <c r="B20" s="45"/>
      <c r="C20" s="45"/>
      <c r="D20" s="46" t="s">
        <v>8</v>
      </c>
      <c r="E20" s="17" t="s">
        <v>22</v>
      </c>
      <c r="F20" s="18" t="s">
        <v>23</v>
      </c>
      <c r="G20" s="46" t="s">
        <v>8</v>
      </c>
      <c r="H20" s="17" t="s">
        <v>22</v>
      </c>
      <c r="I20" s="18" t="s">
        <v>23</v>
      </c>
      <c r="J20" s="18" t="s">
        <v>12</v>
      </c>
      <c r="K20" s="18" t="s">
        <v>13</v>
      </c>
      <c r="L20" s="46" t="s">
        <v>8</v>
      </c>
      <c r="M20" s="17" t="s">
        <v>22</v>
      </c>
      <c r="N20" s="18" t="s">
        <v>23</v>
      </c>
    </row>
    <row r="21" spans="1:15" ht="27.75" customHeight="1">
      <c r="A21" s="45"/>
      <c r="B21" s="45"/>
      <c r="C21" s="45"/>
      <c r="D21" s="46"/>
      <c r="E21" s="18" t="s">
        <v>14</v>
      </c>
      <c r="F21" s="17" t="s">
        <v>15</v>
      </c>
      <c r="G21" s="46"/>
      <c r="H21" s="18" t="s">
        <v>14</v>
      </c>
      <c r="I21" s="17" t="s">
        <v>15</v>
      </c>
      <c r="J21" s="17" t="s">
        <v>14</v>
      </c>
      <c r="K21" s="18" t="s">
        <v>15</v>
      </c>
      <c r="L21" s="46"/>
      <c r="M21" s="18" t="s">
        <v>14</v>
      </c>
      <c r="N21" s="17" t="s">
        <v>15</v>
      </c>
    </row>
    <row r="22" spans="1:15" s="2" customFormat="1" ht="14.25">
      <c r="A22" s="26">
        <v>1</v>
      </c>
      <c r="B22" s="26">
        <v>2</v>
      </c>
      <c r="C22" s="26">
        <v>3</v>
      </c>
      <c r="D22" s="26">
        <v>4</v>
      </c>
      <c r="E22" s="26">
        <v>5</v>
      </c>
      <c r="F22" s="26">
        <v>6</v>
      </c>
      <c r="G22" s="26">
        <v>7</v>
      </c>
      <c r="H22" s="26">
        <v>8</v>
      </c>
      <c r="I22" s="26">
        <v>9</v>
      </c>
      <c r="J22" s="26">
        <v>10</v>
      </c>
      <c r="K22" s="26">
        <v>11</v>
      </c>
      <c r="L22" s="26">
        <v>12</v>
      </c>
      <c r="M22" s="26">
        <v>13</v>
      </c>
      <c r="N22" s="26">
        <v>14</v>
      </c>
    </row>
    <row r="23" spans="1:15" s="2" customFormat="1" ht="22.15" customHeight="1">
      <c r="A23" s="54" t="s">
        <v>30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</row>
    <row r="24" spans="1:15" s="2" customFormat="1" ht="171">
      <c r="A24" s="27">
        <v>1</v>
      </c>
      <c r="B24" s="28" t="s">
        <v>31</v>
      </c>
      <c r="C24" s="29" t="s">
        <v>32</v>
      </c>
      <c r="D24" s="30"/>
      <c r="E24" s="30"/>
      <c r="F24" s="30"/>
      <c r="G24" s="30"/>
      <c r="H24" s="30"/>
      <c r="I24" s="30"/>
      <c r="J24" s="31" t="s">
        <v>33</v>
      </c>
      <c r="K24" s="31" t="s">
        <v>34</v>
      </c>
      <c r="L24" s="30"/>
      <c r="M24" s="30"/>
      <c r="N24" s="30"/>
    </row>
    <row r="25" spans="1:15" s="2" customFormat="1" ht="14.25">
      <c r="A25" s="32" t="s">
        <v>35</v>
      </c>
      <c r="B25" s="33" t="s">
        <v>36</v>
      </c>
      <c r="C25" s="34"/>
      <c r="D25" s="35"/>
      <c r="E25" s="35"/>
      <c r="F25" s="35"/>
      <c r="G25" s="35">
        <v>0</v>
      </c>
      <c r="H25" s="35"/>
      <c r="I25" s="35"/>
      <c r="J25" s="35"/>
      <c r="K25" s="35"/>
      <c r="L25" s="35">
        <v>0</v>
      </c>
      <c r="M25" s="35"/>
      <c r="N25" s="35"/>
      <c r="O25" s="25"/>
    </row>
    <row r="26" spans="1:15" s="2" customFormat="1" ht="114">
      <c r="A26" s="27">
        <v>2</v>
      </c>
      <c r="B26" s="28" t="s">
        <v>37</v>
      </c>
      <c r="C26" s="36">
        <v>208.75</v>
      </c>
      <c r="D26" s="30">
        <v>7.46</v>
      </c>
      <c r="E26" s="30">
        <v>7.46</v>
      </c>
      <c r="F26" s="30"/>
      <c r="G26" s="30">
        <v>1557</v>
      </c>
      <c r="H26" s="30">
        <v>1557</v>
      </c>
      <c r="I26" s="30"/>
      <c r="J26" s="31" t="s">
        <v>33</v>
      </c>
      <c r="K26" s="31" t="s">
        <v>34</v>
      </c>
      <c r="L26" s="30">
        <v>35287</v>
      </c>
      <c r="M26" s="30">
        <v>35287</v>
      </c>
      <c r="N26" s="30"/>
    </row>
    <row r="27" spans="1:15" s="2" customFormat="1" ht="14.25">
      <c r="A27" s="32" t="s">
        <v>35</v>
      </c>
      <c r="B27" s="33" t="s">
        <v>38</v>
      </c>
      <c r="C27" s="34"/>
      <c r="D27" s="35">
        <v>1.42</v>
      </c>
      <c r="E27" s="35"/>
      <c r="F27" s="35"/>
      <c r="G27" s="35">
        <v>2211</v>
      </c>
      <c r="H27" s="35"/>
      <c r="I27" s="35"/>
      <c r="J27" s="35"/>
      <c r="K27" s="35" t="s">
        <v>39</v>
      </c>
      <c r="L27" s="35">
        <v>42591</v>
      </c>
      <c r="M27" s="35"/>
      <c r="N27" s="35"/>
      <c r="O27" s="25"/>
    </row>
    <row r="28" spans="1:15" s="2" customFormat="1" ht="14.25">
      <c r="A28" s="32" t="s">
        <v>35</v>
      </c>
      <c r="B28" s="33" t="s">
        <v>40</v>
      </c>
      <c r="C28" s="34"/>
      <c r="D28" s="35">
        <v>0.95</v>
      </c>
      <c r="E28" s="35"/>
      <c r="F28" s="35"/>
      <c r="G28" s="35">
        <v>1479</v>
      </c>
      <c r="H28" s="35"/>
      <c r="I28" s="35"/>
      <c r="J28" s="35"/>
      <c r="K28" s="35" t="s">
        <v>41</v>
      </c>
      <c r="L28" s="35">
        <v>26818</v>
      </c>
      <c r="M28" s="35"/>
      <c r="N28" s="35"/>
      <c r="O28" s="25"/>
    </row>
    <row r="29" spans="1:15" s="2" customFormat="1" ht="14.25">
      <c r="A29" s="32" t="s">
        <v>35</v>
      </c>
      <c r="B29" s="33" t="s">
        <v>36</v>
      </c>
      <c r="C29" s="34"/>
      <c r="D29" s="35"/>
      <c r="E29" s="35"/>
      <c r="F29" s="35"/>
      <c r="G29" s="35">
        <v>5247</v>
      </c>
      <c r="H29" s="35"/>
      <c r="I29" s="35"/>
      <c r="J29" s="35"/>
      <c r="K29" s="35"/>
      <c r="L29" s="35">
        <v>104696</v>
      </c>
      <c r="M29" s="35"/>
      <c r="N29" s="35"/>
      <c r="O29" s="25"/>
    </row>
    <row r="30" spans="1:15" s="2" customFormat="1" ht="142.5">
      <c r="A30" s="27">
        <v>3</v>
      </c>
      <c r="B30" s="28" t="s">
        <v>42</v>
      </c>
      <c r="C30" s="36">
        <v>208.75</v>
      </c>
      <c r="D30" s="30">
        <v>225</v>
      </c>
      <c r="E30" s="30"/>
      <c r="F30" s="31" t="s">
        <v>43</v>
      </c>
      <c r="G30" s="30">
        <v>46969</v>
      </c>
      <c r="H30" s="30"/>
      <c r="I30" s="31" t="s">
        <v>44</v>
      </c>
      <c r="J30" s="31" t="s">
        <v>45</v>
      </c>
      <c r="K30" s="31" t="s">
        <v>46</v>
      </c>
      <c r="L30" s="30">
        <v>368705</v>
      </c>
      <c r="M30" s="30"/>
      <c r="N30" s="31" t="s">
        <v>47</v>
      </c>
    </row>
    <row r="31" spans="1:15" s="2" customFormat="1" ht="14.25">
      <c r="A31" s="32" t="s">
        <v>35</v>
      </c>
      <c r="B31" s="33" t="s">
        <v>48</v>
      </c>
      <c r="C31" s="34"/>
      <c r="D31" s="35">
        <v>1.42</v>
      </c>
      <c r="E31" s="35"/>
      <c r="F31" s="35"/>
      <c r="G31" s="35">
        <v>7580</v>
      </c>
      <c r="H31" s="35"/>
      <c r="I31" s="35"/>
      <c r="J31" s="35"/>
      <c r="K31" s="35" t="s">
        <v>39</v>
      </c>
      <c r="L31" s="35">
        <v>145991</v>
      </c>
      <c r="M31" s="35"/>
      <c r="N31" s="35"/>
      <c r="O31" s="25"/>
    </row>
    <row r="32" spans="1:15" s="2" customFormat="1" ht="14.25">
      <c r="A32" s="32" t="s">
        <v>35</v>
      </c>
      <c r="B32" s="33" t="s">
        <v>49</v>
      </c>
      <c r="C32" s="34"/>
      <c r="D32" s="35">
        <v>0.95</v>
      </c>
      <c r="E32" s="35"/>
      <c r="F32" s="35"/>
      <c r="G32" s="35">
        <v>5071</v>
      </c>
      <c r="H32" s="35"/>
      <c r="I32" s="35"/>
      <c r="J32" s="35"/>
      <c r="K32" s="35" t="s">
        <v>41</v>
      </c>
      <c r="L32" s="35">
        <v>91925</v>
      </c>
      <c r="M32" s="35"/>
      <c r="N32" s="35"/>
      <c r="O32" s="25"/>
    </row>
    <row r="33" spans="1:15" s="2" customFormat="1" ht="14.25">
      <c r="A33" s="32" t="s">
        <v>35</v>
      </c>
      <c r="B33" s="33" t="s">
        <v>36</v>
      </c>
      <c r="C33" s="34"/>
      <c r="D33" s="35"/>
      <c r="E33" s="35"/>
      <c r="F33" s="35"/>
      <c r="G33" s="35">
        <v>59620</v>
      </c>
      <c r="H33" s="35"/>
      <c r="I33" s="35"/>
      <c r="J33" s="35"/>
      <c r="K33" s="35"/>
      <c r="L33" s="35">
        <v>606621</v>
      </c>
      <c r="M33" s="35"/>
      <c r="N33" s="35"/>
      <c r="O33" s="25"/>
    </row>
    <row r="34" spans="1:15" s="2" customFormat="1" ht="128.25">
      <c r="A34" s="27">
        <v>4</v>
      </c>
      <c r="B34" s="28" t="s">
        <v>50</v>
      </c>
      <c r="C34" s="36">
        <v>6.3</v>
      </c>
      <c r="D34" s="30">
        <v>81.44</v>
      </c>
      <c r="E34" s="30"/>
      <c r="F34" s="31" t="s">
        <v>51</v>
      </c>
      <c r="G34" s="30">
        <v>513</v>
      </c>
      <c r="H34" s="30"/>
      <c r="I34" s="31" t="s">
        <v>52</v>
      </c>
      <c r="J34" s="31" t="s">
        <v>45</v>
      </c>
      <c r="K34" s="31" t="s">
        <v>53</v>
      </c>
      <c r="L34" s="30">
        <v>3684</v>
      </c>
      <c r="M34" s="30"/>
      <c r="N34" s="31" t="s">
        <v>54</v>
      </c>
    </row>
    <row r="35" spans="1:15" s="2" customFormat="1" ht="14.25">
      <c r="A35" s="32" t="s">
        <v>35</v>
      </c>
      <c r="B35" s="33" t="s">
        <v>55</v>
      </c>
      <c r="C35" s="34"/>
      <c r="D35" s="35">
        <v>1.42</v>
      </c>
      <c r="E35" s="35"/>
      <c r="F35" s="35"/>
      <c r="G35" s="35">
        <v>95</v>
      </c>
      <c r="H35" s="35"/>
      <c r="I35" s="35"/>
      <c r="J35" s="35"/>
      <c r="K35" s="35" t="s">
        <v>39</v>
      </c>
      <c r="L35" s="35">
        <v>1829</v>
      </c>
      <c r="M35" s="35"/>
      <c r="N35" s="35"/>
      <c r="O35" s="25"/>
    </row>
    <row r="36" spans="1:15" s="2" customFormat="1" ht="14.25">
      <c r="A36" s="32" t="s">
        <v>35</v>
      </c>
      <c r="B36" s="33" t="s">
        <v>56</v>
      </c>
      <c r="C36" s="34"/>
      <c r="D36" s="35">
        <v>0.95</v>
      </c>
      <c r="E36" s="35"/>
      <c r="F36" s="35"/>
      <c r="G36" s="35">
        <v>64</v>
      </c>
      <c r="H36" s="35"/>
      <c r="I36" s="35"/>
      <c r="J36" s="35"/>
      <c r="K36" s="35" t="s">
        <v>41</v>
      </c>
      <c r="L36" s="35">
        <v>1151</v>
      </c>
      <c r="M36" s="35"/>
      <c r="N36" s="35"/>
      <c r="O36" s="25"/>
    </row>
    <row r="37" spans="1:15" s="2" customFormat="1" ht="14.25">
      <c r="A37" s="32" t="s">
        <v>35</v>
      </c>
      <c r="B37" s="33" t="s">
        <v>36</v>
      </c>
      <c r="C37" s="34"/>
      <c r="D37" s="35"/>
      <c r="E37" s="35"/>
      <c r="F37" s="35"/>
      <c r="G37" s="35">
        <v>672</v>
      </c>
      <c r="H37" s="35"/>
      <c r="I37" s="35"/>
      <c r="J37" s="35"/>
      <c r="K37" s="35"/>
      <c r="L37" s="35">
        <v>6664</v>
      </c>
      <c r="M37" s="35"/>
      <c r="N37" s="35"/>
      <c r="O37" s="25"/>
    </row>
    <row r="38" spans="1:15" s="2" customFormat="1" ht="99.75">
      <c r="A38" s="27">
        <v>5</v>
      </c>
      <c r="B38" s="28" t="s">
        <v>57</v>
      </c>
      <c r="C38" s="36">
        <v>23.61</v>
      </c>
      <c r="D38" s="30">
        <v>2792.05</v>
      </c>
      <c r="E38" s="31" t="s">
        <v>58</v>
      </c>
      <c r="F38" s="30"/>
      <c r="G38" s="30">
        <v>65920</v>
      </c>
      <c r="H38" s="31" t="s">
        <v>59</v>
      </c>
      <c r="I38" s="30"/>
      <c r="J38" s="31" t="s">
        <v>60</v>
      </c>
      <c r="K38" s="31" t="s">
        <v>45</v>
      </c>
      <c r="L38" s="30">
        <v>574364</v>
      </c>
      <c r="M38" s="31" t="s">
        <v>61</v>
      </c>
      <c r="N38" s="30"/>
    </row>
    <row r="39" spans="1:15" s="2" customFormat="1" ht="99.75">
      <c r="A39" s="27">
        <v>6</v>
      </c>
      <c r="B39" s="28" t="s">
        <v>62</v>
      </c>
      <c r="C39" s="36">
        <v>205</v>
      </c>
      <c r="D39" s="30">
        <v>127.83</v>
      </c>
      <c r="E39" s="31" t="s">
        <v>63</v>
      </c>
      <c r="F39" s="30"/>
      <c r="G39" s="30">
        <v>26205</v>
      </c>
      <c r="H39" s="31" t="s">
        <v>64</v>
      </c>
      <c r="I39" s="30"/>
      <c r="J39" s="31" t="s">
        <v>33</v>
      </c>
      <c r="K39" s="31" t="s">
        <v>34</v>
      </c>
      <c r="L39" s="30">
        <v>164570</v>
      </c>
      <c r="M39" s="31" t="s">
        <v>65</v>
      </c>
      <c r="N39" s="30"/>
    </row>
    <row r="40" spans="1:15" s="2" customFormat="1" ht="156.75">
      <c r="A40" s="27">
        <v>7</v>
      </c>
      <c r="B40" s="28" t="s">
        <v>66</v>
      </c>
      <c r="C40" s="36">
        <v>299.22000000000003</v>
      </c>
      <c r="D40" s="30">
        <v>3.25</v>
      </c>
      <c r="E40" s="30"/>
      <c r="F40" s="30">
        <v>3.25</v>
      </c>
      <c r="G40" s="30">
        <v>972</v>
      </c>
      <c r="H40" s="30"/>
      <c r="I40" s="30">
        <v>972</v>
      </c>
      <c r="J40" s="31" t="s">
        <v>45</v>
      </c>
      <c r="K40" s="31" t="s">
        <v>67</v>
      </c>
      <c r="L40" s="30">
        <v>11188</v>
      </c>
      <c r="M40" s="30"/>
      <c r="N40" s="30">
        <v>11188</v>
      </c>
    </row>
    <row r="41" spans="1:15" s="2" customFormat="1" ht="14.25">
      <c r="A41" s="32" t="s">
        <v>35</v>
      </c>
      <c r="B41" s="33" t="s">
        <v>36</v>
      </c>
      <c r="C41" s="34"/>
      <c r="D41" s="35"/>
      <c r="E41" s="35"/>
      <c r="F41" s="35"/>
      <c r="G41" s="35">
        <v>972</v>
      </c>
      <c r="H41" s="35"/>
      <c r="I41" s="35"/>
      <c r="J41" s="35"/>
      <c r="K41" s="35"/>
      <c r="L41" s="35">
        <v>11188</v>
      </c>
      <c r="M41" s="35"/>
      <c r="N41" s="35"/>
      <c r="O41" s="25"/>
    </row>
    <row r="42" spans="1:15" s="2" customFormat="1" ht="171">
      <c r="A42" s="27">
        <v>8</v>
      </c>
      <c r="B42" s="28" t="s">
        <v>68</v>
      </c>
      <c r="C42" s="36">
        <v>299.22000000000003</v>
      </c>
      <c r="D42" s="30">
        <v>59.2</v>
      </c>
      <c r="E42" s="30"/>
      <c r="F42" s="30">
        <v>59.2</v>
      </c>
      <c r="G42" s="30">
        <v>17714</v>
      </c>
      <c r="H42" s="30"/>
      <c r="I42" s="30">
        <v>17714</v>
      </c>
      <c r="J42" s="31" t="s">
        <v>45</v>
      </c>
      <c r="K42" s="31" t="s">
        <v>69</v>
      </c>
      <c r="L42" s="30">
        <v>186136</v>
      </c>
      <c r="M42" s="30"/>
      <c r="N42" s="30">
        <v>186136</v>
      </c>
    </row>
    <row r="43" spans="1:15" s="2" customFormat="1" ht="14.25">
      <c r="A43" s="37" t="s">
        <v>35</v>
      </c>
      <c r="B43" s="38" t="s">
        <v>36</v>
      </c>
      <c r="C43" s="39"/>
      <c r="D43" s="40"/>
      <c r="E43" s="40"/>
      <c r="F43" s="40"/>
      <c r="G43" s="40">
        <v>17714</v>
      </c>
      <c r="H43" s="40"/>
      <c r="I43" s="40"/>
      <c r="J43" s="40"/>
      <c r="K43" s="40"/>
      <c r="L43" s="40">
        <v>186136</v>
      </c>
      <c r="M43" s="40"/>
      <c r="N43" s="40"/>
      <c r="O43" s="25"/>
    </row>
    <row r="44" spans="1:15" s="2" customFormat="1" ht="15">
      <c r="A44" s="56" t="s">
        <v>70</v>
      </c>
      <c r="B44" s="57"/>
      <c r="C44" s="57"/>
      <c r="D44" s="57"/>
      <c r="E44" s="57"/>
      <c r="F44" s="57"/>
      <c r="G44" s="42">
        <v>176350</v>
      </c>
      <c r="H44" s="42"/>
      <c r="I44" s="42"/>
      <c r="J44" s="42"/>
      <c r="K44" s="42"/>
      <c r="L44" s="42">
        <v>1654240</v>
      </c>
      <c r="M44" s="43"/>
      <c r="N44" s="43"/>
    </row>
    <row r="45" spans="1:15" s="2" customFormat="1" ht="22.15" customHeight="1">
      <c r="A45" s="54" t="s">
        <v>71</v>
      </c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</row>
    <row r="46" spans="1:15" s="2" customFormat="1" ht="142.5">
      <c r="A46" s="27">
        <v>9</v>
      </c>
      <c r="B46" s="28" t="s">
        <v>72</v>
      </c>
      <c r="C46" s="29" t="s">
        <v>73</v>
      </c>
      <c r="D46" s="30">
        <v>4710.08</v>
      </c>
      <c r="E46" s="31" t="s">
        <v>74</v>
      </c>
      <c r="F46" s="31" t="s">
        <v>75</v>
      </c>
      <c r="G46" s="30">
        <v>409777</v>
      </c>
      <c r="H46" s="31" t="s">
        <v>76</v>
      </c>
      <c r="I46" s="31" t="s">
        <v>77</v>
      </c>
      <c r="J46" s="31" t="s">
        <v>78</v>
      </c>
      <c r="K46" s="31" t="s">
        <v>79</v>
      </c>
      <c r="L46" s="30">
        <v>5180047</v>
      </c>
      <c r="M46" s="31" t="s">
        <v>80</v>
      </c>
      <c r="N46" s="31" t="s">
        <v>81</v>
      </c>
    </row>
    <row r="47" spans="1:15" s="2" customFormat="1" ht="14.25">
      <c r="A47" s="32" t="s">
        <v>35</v>
      </c>
      <c r="B47" s="33" t="s">
        <v>82</v>
      </c>
      <c r="C47" s="34"/>
      <c r="D47" s="35">
        <v>1.04</v>
      </c>
      <c r="E47" s="35"/>
      <c r="F47" s="35"/>
      <c r="G47" s="35">
        <v>50554</v>
      </c>
      <c r="H47" s="35"/>
      <c r="I47" s="35"/>
      <c r="J47" s="35"/>
      <c r="K47" s="35" t="s">
        <v>83</v>
      </c>
      <c r="L47" s="35">
        <v>973653</v>
      </c>
      <c r="M47" s="35"/>
      <c r="N47" s="35"/>
      <c r="O47" s="25"/>
    </row>
    <row r="48" spans="1:15" s="2" customFormat="1" ht="14.25">
      <c r="A48" s="32" t="s">
        <v>35</v>
      </c>
      <c r="B48" s="33" t="s">
        <v>84</v>
      </c>
      <c r="C48" s="34"/>
      <c r="D48" s="35">
        <v>0.6</v>
      </c>
      <c r="E48" s="35"/>
      <c r="F48" s="35"/>
      <c r="G48" s="35">
        <v>29166</v>
      </c>
      <c r="H48" s="35"/>
      <c r="I48" s="35"/>
      <c r="J48" s="35"/>
      <c r="K48" s="35" t="s">
        <v>85</v>
      </c>
      <c r="L48" s="35">
        <v>528680</v>
      </c>
      <c r="M48" s="35"/>
      <c r="N48" s="35"/>
      <c r="O48" s="25"/>
    </row>
    <row r="49" spans="1:15" s="2" customFormat="1" ht="14.25">
      <c r="A49" s="32" t="s">
        <v>35</v>
      </c>
      <c r="B49" s="33" t="s">
        <v>36</v>
      </c>
      <c r="C49" s="34"/>
      <c r="D49" s="35"/>
      <c r="E49" s="35"/>
      <c r="F49" s="35"/>
      <c r="G49" s="35">
        <v>489497</v>
      </c>
      <c r="H49" s="35"/>
      <c r="I49" s="35"/>
      <c r="J49" s="35"/>
      <c r="K49" s="35"/>
      <c r="L49" s="35">
        <v>6682380</v>
      </c>
      <c r="M49" s="35"/>
      <c r="N49" s="35"/>
      <c r="O49" s="25"/>
    </row>
    <row r="50" spans="1:15" s="2" customFormat="1" ht="171">
      <c r="A50" s="27">
        <v>10</v>
      </c>
      <c r="B50" s="28" t="s">
        <v>86</v>
      </c>
      <c r="C50" s="36">
        <v>-1035.3</v>
      </c>
      <c r="D50" s="30">
        <v>302.2</v>
      </c>
      <c r="E50" s="31" t="s">
        <v>87</v>
      </c>
      <c r="F50" s="30"/>
      <c r="G50" s="30">
        <v>-312868</v>
      </c>
      <c r="H50" s="31" t="s">
        <v>88</v>
      </c>
      <c r="I50" s="30"/>
      <c r="J50" s="31" t="s">
        <v>89</v>
      </c>
      <c r="K50" s="31" t="s">
        <v>45</v>
      </c>
      <c r="L50" s="30">
        <v>-3696880</v>
      </c>
      <c r="M50" s="31" t="s">
        <v>90</v>
      </c>
      <c r="N50" s="30"/>
    </row>
    <row r="51" spans="1:15" s="2" customFormat="1" ht="185.25">
      <c r="A51" s="27">
        <v>11</v>
      </c>
      <c r="B51" s="28" t="s">
        <v>91</v>
      </c>
      <c r="C51" s="36">
        <v>1035.3</v>
      </c>
      <c r="D51" s="30">
        <v>329.04</v>
      </c>
      <c r="E51" s="31" t="s">
        <v>92</v>
      </c>
      <c r="F51" s="30"/>
      <c r="G51" s="30">
        <v>340655</v>
      </c>
      <c r="H51" s="31" t="s">
        <v>93</v>
      </c>
      <c r="I51" s="30"/>
      <c r="J51" s="31" t="s">
        <v>94</v>
      </c>
      <c r="K51" s="31" t="s">
        <v>45</v>
      </c>
      <c r="L51" s="30">
        <v>4938526</v>
      </c>
      <c r="M51" s="31" t="s">
        <v>95</v>
      </c>
      <c r="N51" s="30"/>
    </row>
    <row r="52" spans="1:15" s="2" customFormat="1" ht="171">
      <c r="A52" s="27">
        <v>12</v>
      </c>
      <c r="B52" s="28" t="s">
        <v>96</v>
      </c>
      <c r="C52" s="36">
        <v>783</v>
      </c>
      <c r="D52" s="30">
        <v>3.25</v>
      </c>
      <c r="E52" s="30"/>
      <c r="F52" s="30">
        <v>3.25</v>
      </c>
      <c r="G52" s="30">
        <v>2545</v>
      </c>
      <c r="H52" s="30"/>
      <c r="I52" s="30">
        <v>2545</v>
      </c>
      <c r="J52" s="31" t="s">
        <v>45</v>
      </c>
      <c r="K52" s="31" t="s">
        <v>67</v>
      </c>
      <c r="L52" s="30">
        <v>29276</v>
      </c>
      <c r="M52" s="30"/>
      <c r="N52" s="30">
        <v>29276</v>
      </c>
    </row>
    <row r="53" spans="1:15" s="2" customFormat="1" ht="14.25">
      <c r="A53" s="32" t="s">
        <v>35</v>
      </c>
      <c r="B53" s="33" t="s">
        <v>36</v>
      </c>
      <c r="C53" s="34"/>
      <c r="D53" s="35"/>
      <c r="E53" s="35"/>
      <c r="F53" s="35"/>
      <c r="G53" s="35">
        <v>2545</v>
      </c>
      <c r="H53" s="35"/>
      <c r="I53" s="35"/>
      <c r="J53" s="35"/>
      <c r="K53" s="35"/>
      <c r="L53" s="35">
        <v>29276</v>
      </c>
      <c r="M53" s="35"/>
      <c r="N53" s="35"/>
      <c r="O53" s="25"/>
    </row>
    <row r="54" spans="1:15" s="2" customFormat="1" ht="171">
      <c r="A54" s="27">
        <v>13</v>
      </c>
      <c r="B54" s="28" t="s">
        <v>97</v>
      </c>
      <c r="C54" s="36">
        <v>783</v>
      </c>
      <c r="D54" s="30">
        <v>11.52</v>
      </c>
      <c r="E54" s="30"/>
      <c r="F54" s="30">
        <v>11.52</v>
      </c>
      <c r="G54" s="30">
        <v>9020</v>
      </c>
      <c r="H54" s="30"/>
      <c r="I54" s="30">
        <v>9020</v>
      </c>
      <c r="J54" s="31" t="s">
        <v>45</v>
      </c>
      <c r="K54" s="31" t="s">
        <v>98</v>
      </c>
      <c r="L54" s="30">
        <v>94806</v>
      </c>
      <c r="M54" s="30"/>
      <c r="N54" s="30">
        <v>94806</v>
      </c>
    </row>
    <row r="55" spans="1:15" s="2" customFormat="1" ht="14.25">
      <c r="A55" s="32" t="s">
        <v>35</v>
      </c>
      <c r="B55" s="33" t="s">
        <v>36</v>
      </c>
      <c r="C55" s="34"/>
      <c r="D55" s="35"/>
      <c r="E55" s="35"/>
      <c r="F55" s="35"/>
      <c r="G55" s="35">
        <v>9020</v>
      </c>
      <c r="H55" s="35"/>
      <c r="I55" s="35"/>
      <c r="J55" s="35"/>
      <c r="K55" s="35"/>
      <c r="L55" s="35">
        <v>94806</v>
      </c>
      <c r="M55" s="35"/>
      <c r="N55" s="35"/>
      <c r="O55" s="25"/>
    </row>
    <row r="56" spans="1:15" s="2" customFormat="1" ht="171">
      <c r="A56" s="27">
        <v>14</v>
      </c>
      <c r="B56" s="28" t="s">
        <v>99</v>
      </c>
      <c r="C56" s="36">
        <v>1035.3</v>
      </c>
      <c r="D56" s="30">
        <v>11.52</v>
      </c>
      <c r="E56" s="30"/>
      <c r="F56" s="30">
        <v>11.52</v>
      </c>
      <c r="G56" s="30">
        <v>11927</v>
      </c>
      <c r="H56" s="30"/>
      <c r="I56" s="30">
        <v>11927</v>
      </c>
      <c r="J56" s="31" t="s">
        <v>45</v>
      </c>
      <c r="K56" s="31" t="s">
        <v>98</v>
      </c>
      <c r="L56" s="30">
        <v>125354</v>
      </c>
      <c r="M56" s="30"/>
      <c r="N56" s="30">
        <v>125354</v>
      </c>
    </row>
    <row r="57" spans="1:15" s="2" customFormat="1" ht="14.25">
      <c r="A57" s="37" t="s">
        <v>35</v>
      </c>
      <c r="B57" s="38" t="s">
        <v>36</v>
      </c>
      <c r="C57" s="39"/>
      <c r="D57" s="40"/>
      <c r="E57" s="40"/>
      <c r="F57" s="40"/>
      <c r="G57" s="40">
        <v>11927</v>
      </c>
      <c r="H57" s="40"/>
      <c r="I57" s="40"/>
      <c r="J57" s="40"/>
      <c r="K57" s="40"/>
      <c r="L57" s="40">
        <v>125354</v>
      </c>
      <c r="M57" s="40"/>
      <c r="N57" s="40"/>
      <c r="O57" s="25"/>
    </row>
    <row r="58" spans="1:15" s="2" customFormat="1" ht="15">
      <c r="A58" s="56" t="s">
        <v>100</v>
      </c>
      <c r="B58" s="57"/>
      <c r="C58" s="57"/>
      <c r="D58" s="57"/>
      <c r="E58" s="57"/>
      <c r="F58" s="57"/>
      <c r="G58" s="42">
        <v>540776</v>
      </c>
      <c r="H58" s="42"/>
      <c r="I58" s="42"/>
      <c r="J58" s="42"/>
      <c r="K58" s="42"/>
      <c r="L58" s="42">
        <v>8173462</v>
      </c>
      <c r="M58" s="43"/>
      <c r="N58" s="43"/>
    </row>
    <row r="59" spans="1:15" s="2" customFormat="1" ht="28.5">
      <c r="A59" s="58" t="s">
        <v>101</v>
      </c>
      <c r="B59" s="59"/>
      <c r="C59" s="59"/>
      <c r="D59" s="59"/>
      <c r="E59" s="59"/>
      <c r="F59" s="59"/>
      <c r="G59" s="30">
        <v>620906</v>
      </c>
      <c r="H59" s="31" t="s">
        <v>102</v>
      </c>
      <c r="I59" s="31" t="s">
        <v>103</v>
      </c>
      <c r="J59" s="30"/>
      <c r="K59" s="30"/>
      <c r="L59" s="30">
        <v>8015063</v>
      </c>
      <c r="M59" s="31" t="s">
        <v>104</v>
      </c>
      <c r="N59" s="31" t="s">
        <v>105</v>
      </c>
    </row>
    <row r="60" spans="1:15" s="2" customFormat="1" ht="14.25">
      <c r="A60" s="58" t="s">
        <v>106</v>
      </c>
      <c r="B60" s="59"/>
      <c r="C60" s="59"/>
      <c r="D60" s="59"/>
      <c r="E60" s="59"/>
      <c r="F60" s="59"/>
      <c r="G60" s="30"/>
      <c r="H60" s="30"/>
      <c r="I60" s="30"/>
      <c r="J60" s="30"/>
      <c r="K60" s="30"/>
      <c r="L60" s="30"/>
      <c r="M60" s="30"/>
      <c r="N60" s="30"/>
    </row>
    <row r="61" spans="1:15" s="2" customFormat="1" ht="14.25">
      <c r="A61" s="58" t="s">
        <v>107</v>
      </c>
      <c r="B61" s="59"/>
      <c r="C61" s="59"/>
      <c r="D61" s="59"/>
      <c r="E61" s="59"/>
      <c r="F61" s="59"/>
      <c r="G61" s="30">
        <v>55572</v>
      </c>
      <c r="H61" s="30"/>
      <c r="I61" s="30"/>
      <c r="J61" s="30"/>
      <c r="K61" s="30"/>
      <c r="L61" s="30">
        <v>1259173</v>
      </c>
      <c r="M61" s="30"/>
      <c r="N61" s="30"/>
    </row>
    <row r="62" spans="1:15" s="2" customFormat="1" ht="14.25">
      <c r="A62" s="58" t="s">
        <v>108</v>
      </c>
      <c r="B62" s="59"/>
      <c r="C62" s="59"/>
      <c r="D62" s="59"/>
      <c r="E62" s="59"/>
      <c r="F62" s="59"/>
      <c r="G62" s="30">
        <v>448865</v>
      </c>
      <c r="H62" s="30"/>
      <c r="I62" s="30"/>
      <c r="J62" s="30"/>
      <c r="K62" s="30"/>
      <c r="L62" s="30">
        <v>5826375</v>
      </c>
      <c r="M62" s="30"/>
      <c r="N62" s="30"/>
    </row>
    <row r="63" spans="1:15" s="2" customFormat="1" ht="14.25">
      <c r="A63" s="58" t="s">
        <v>109</v>
      </c>
      <c r="B63" s="59"/>
      <c r="C63" s="59"/>
      <c r="D63" s="59"/>
      <c r="E63" s="59"/>
      <c r="F63" s="59"/>
      <c r="G63" s="30">
        <v>127394</v>
      </c>
      <c r="H63" s="30"/>
      <c r="I63" s="30"/>
      <c r="J63" s="30"/>
      <c r="K63" s="30"/>
      <c r="L63" s="30">
        <v>1176977</v>
      </c>
      <c r="M63" s="30"/>
      <c r="N63" s="30"/>
    </row>
    <row r="64" spans="1:15" s="2" customFormat="1" ht="15">
      <c r="A64" s="60" t="s">
        <v>110</v>
      </c>
      <c r="B64" s="61"/>
      <c r="C64" s="61"/>
      <c r="D64" s="61"/>
      <c r="E64" s="61"/>
      <c r="F64" s="61"/>
      <c r="G64" s="41">
        <v>60440</v>
      </c>
      <c r="H64" s="41"/>
      <c r="I64" s="41"/>
      <c r="J64" s="41"/>
      <c r="K64" s="41"/>
      <c r="L64" s="41">
        <v>1164064</v>
      </c>
      <c r="M64" s="41"/>
      <c r="N64" s="41"/>
    </row>
    <row r="65" spans="1:14" s="2" customFormat="1" ht="15">
      <c r="A65" s="60" t="s">
        <v>111</v>
      </c>
      <c r="B65" s="61"/>
      <c r="C65" s="61"/>
      <c r="D65" s="61"/>
      <c r="E65" s="61"/>
      <c r="F65" s="61"/>
      <c r="G65" s="41">
        <v>35780</v>
      </c>
      <c r="H65" s="41"/>
      <c r="I65" s="41"/>
      <c r="J65" s="41"/>
      <c r="K65" s="41"/>
      <c r="L65" s="41">
        <v>648575</v>
      </c>
      <c r="M65" s="41"/>
      <c r="N65" s="41"/>
    </row>
    <row r="66" spans="1:14" s="2" customFormat="1" ht="15">
      <c r="A66" s="60" t="s">
        <v>112</v>
      </c>
      <c r="B66" s="61"/>
      <c r="C66" s="61"/>
      <c r="D66" s="61"/>
      <c r="E66" s="61"/>
      <c r="F66" s="61"/>
      <c r="G66" s="41"/>
      <c r="H66" s="41"/>
      <c r="I66" s="41"/>
      <c r="J66" s="41"/>
      <c r="K66" s="41"/>
      <c r="L66" s="41"/>
      <c r="M66" s="41"/>
      <c r="N66" s="41"/>
    </row>
    <row r="67" spans="1:14" s="2" customFormat="1" ht="30" customHeight="1">
      <c r="A67" s="58" t="s">
        <v>113</v>
      </c>
      <c r="B67" s="59"/>
      <c r="C67" s="59"/>
      <c r="D67" s="59"/>
      <c r="E67" s="59"/>
      <c r="F67" s="59"/>
      <c r="G67" s="30"/>
      <c r="H67" s="30"/>
      <c r="I67" s="30"/>
      <c r="J67" s="30"/>
      <c r="K67" s="30"/>
      <c r="L67" s="30"/>
      <c r="M67" s="30"/>
      <c r="N67" s="30"/>
    </row>
    <row r="68" spans="1:14" s="2" customFormat="1" ht="14.25">
      <c r="A68" s="58" t="s">
        <v>114</v>
      </c>
      <c r="B68" s="59"/>
      <c r="C68" s="59"/>
      <c r="D68" s="59"/>
      <c r="E68" s="59"/>
      <c r="F68" s="59"/>
      <c r="G68" s="30"/>
      <c r="H68" s="30"/>
      <c r="I68" s="30"/>
      <c r="J68" s="30"/>
      <c r="K68" s="30"/>
      <c r="L68" s="30"/>
      <c r="M68" s="30"/>
      <c r="N68" s="30"/>
    </row>
    <row r="69" spans="1:14" s="2" customFormat="1" ht="14.25">
      <c r="A69" s="58" t="s">
        <v>115</v>
      </c>
      <c r="B69" s="59"/>
      <c r="C69" s="59"/>
      <c r="D69" s="59"/>
      <c r="E69" s="59"/>
      <c r="F69" s="59"/>
      <c r="G69" s="30">
        <v>717126</v>
      </c>
      <c r="H69" s="30"/>
      <c r="I69" s="30"/>
      <c r="J69" s="30"/>
      <c r="K69" s="30"/>
      <c r="L69" s="30">
        <v>9827702</v>
      </c>
      <c r="M69" s="30"/>
      <c r="N69" s="30"/>
    </row>
    <row r="70" spans="1:14" s="2" customFormat="1" ht="14.25">
      <c r="A70" s="58" t="s">
        <v>116</v>
      </c>
      <c r="B70" s="59"/>
      <c r="C70" s="59"/>
      <c r="D70" s="59"/>
      <c r="E70" s="59"/>
      <c r="F70" s="59"/>
      <c r="G70" s="30">
        <v>143425</v>
      </c>
      <c r="H70" s="30"/>
      <c r="I70" s="30"/>
      <c r="J70" s="30"/>
      <c r="K70" s="30"/>
      <c r="L70" s="30">
        <v>1965540</v>
      </c>
      <c r="M70" s="30"/>
      <c r="N70" s="30"/>
    </row>
    <row r="71" spans="1:14" s="2" customFormat="1" ht="15">
      <c r="A71" s="60" t="s">
        <v>117</v>
      </c>
      <c r="B71" s="61"/>
      <c r="C71" s="61"/>
      <c r="D71" s="61"/>
      <c r="E71" s="61"/>
      <c r="F71" s="61"/>
      <c r="G71" s="41">
        <v>860551</v>
      </c>
      <c r="H71" s="41"/>
      <c r="I71" s="41"/>
      <c r="J71" s="41"/>
      <c r="K71" s="41"/>
      <c r="L71" s="41">
        <v>11793242</v>
      </c>
      <c r="M71" s="41"/>
      <c r="N71" s="41"/>
    </row>
    <row r="72" spans="1:14" s="2" customFormat="1" ht="14.25">
      <c r="A72" s="19"/>
      <c r="B72" s="20"/>
      <c r="C72" s="21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</row>
    <row r="73" spans="1:14" ht="14.25">
      <c r="A73" s="23" t="s">
        <v>9</v>
      </c>
      <c r="B73" s="3"/>
      <c r="C73" s="3"/>
      <c r="D73" s="24"/>
      <c r="E73" s="3"/>
      <c r="F73" s="3"/>
      <c r="G73" s="3"/>
      <c r="H73" s="3"/>
      <c r="I73" s="3"/>
      <c r="J73" s="3"/>
      <c r="K73" s="3"/>
      <c r="L73" s="3"/>
      <c r="M73" s="3"/>
      <c r="N73" s="3"/>
    </row>
    <row r="74" spans="1:14" ht="14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</row>
    <row r="75" spans="1:14" ht="14.25">
      <c r="A75" s="23" t="s">
        <v>10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</row>
    <row r="76" spans="1:14" ht="14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</row>
  </sheetData>
  <mergeCells count="42">
    <mergeCell ref="A2:N2"/>
    <mergeCell ref="A70:F70"/>
    <mergeCell ref="A71:F71"/>
    <mergeCell ref="A65:F65"/>
    <mergeCell ref="A66:F66"/>
    <mergeCell ref="A67:F67"/>
    <mergeCell ref="A68:F68"/>
    <mergeCell ref="A69:F69"/>
    <mergeCell ref="A60:F60"/>
    <mergeCell ref="A61:F61"/>
    <mergeCell ref="A62:F62"/>
    <mergeCell ref="A63:F63"/>
    <mergeCell ref="A64:F64"/>
    <mergeCell ref="A23:N23"/>
    <mergeCell ref="A44:F44"/>
    <mergeCell ref="A45:N45"/>
    <mergeCell ref="A58:F58"/>
    <mergeCell ref="A59:F59"/>
    <mergeCell ref="A5:N5"/>
    <mergeCell ref="G19:I19"/>
    <mergeCell ref="L13:M13"/>
    <mergeCell ref="J19:K19"/>
    <mergeCell ref="A7:N7"/>
    <mergeCell ref="D19:F19"/>
    <mergeCell ref="A8:N8"/>
    <mergeCell ref="L15:M15"/>
    <mergeCell ref="A10:N10"/>
    <mergeCell ref="J14:K14"/>
    <mergeCell ref="A19:A21"/>
    <mergeCell ref="J13:K13"/>
    <mergeCell ref="J15:K15"/>
    <mergeCell ref="A9:N9"/>
    <mergeCell ref="B12:H12"/>
    <mergeCell ref="L14:M14"/>
    <mergeCell ref="B19:B21"/>
    <mergeCell ref="L20:L21"/>
    <mergeCell ref="G20:G21"/>
    <mergeCell ref="J16:K16"/>
    <mergeCell ref="L16:M16"/>
    <mergeCell ref="C19:C21"/>
    <mergeCell ref="L19:N19"/>
    <mergeCell ref="D20:D21"/>
  </mergeCells>
  <phoneticPr fontId="0" type="noConversion"/>
  <pageMargins left="0.25" right="0.25" top="0.49" bottom="0.4" header="0.3" footer="0.2"/>
  <pageSetup paperSize="9" scale="80" fitToHeight="30000" orientation="landscape" r:id="rId1"/>
  <headerFooter alignWithMargins="0">
    <oddHeader>&amp;LГРАНД-Смета 2020</oddHeader>
    <oddFooter>Страница &amp;P из &amp;N&amp;RСтраница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Мои данные</vt:lpstr>
      <vt:lpstr>'Мои данные'!Print_Titles</vt:lpstr>
      <vt:lpstr>'Мои данные'!Заголовки_для_печати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</dc:creator>
  <cp:lastModifiedBy>levykina</cp:lastModifiedBy>
  <cp:lastPrinted>2020-03-24T09:57:41Z</cp:lastPrinted>
  <dcterms:created xsi:type="dcterms:W3CDTF">2003-01-28T12:33:10Z</dcterms:created>
  <dcterms:modified xsi:type="dcterms:W3CDTF">2020-04-09T02:32:13Z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