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ямочный 2\на сайт\"/>
    </mc:Choice>
  </mc:AlternateContent>
  <xr:revisionPtr revIDLastSave="0" documentId="8_{5A8E6E47-E8AE-45A8-9885-CE9A235DB08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_xlnm.Print_Titles" localSheetId="0">'Мои данные'!$25:$25</definedName>
  </definedNames>
  <calcPr calcId="181029"/>
</workbook>
</file>

<file path=xl/calcChain.xml><?xml version="1.0" encoding="utf-8"?>
<calcChain xmlns="http://schemas.openxmlformats.org/spreadsheetml/2006/main">
  <c r="R9" i="1" l="1"/>
  <c r="L17" i="1" l="1"/>
  <c r="I17" i="1"/>
  <c r="L16" i="1"/>
  <c r="I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Alex Sosedko</author>
    <author>Алексей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L16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L17" authorId="5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L18" authorId="5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L19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A25" authorId="2" shapeId="0" xr:uid="{00000000-0006-0000-0000-00000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 shapeId="0" xr:uid="{00000000-0006-0000-0000-00000D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 shapeId="0" xr:uid="{00000000-0006-0000-0000-00000E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6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7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7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7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7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7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 shapeId="0" xr:uid="{00000000-0006-0000-0000-000015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 shapeId="0" xr:uid="{00000000-0006-0000-0000-000016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 shapeId="0" xr:uid="{00000000-0006-0000-0000-000017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 shapeId="0" xr:uid="{00000000-0006-0000-0000-000018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 shapeId="0" xr:uid="{00000000-0006-0000-0000-000019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60" authorId="4" shapeId="0" xr:uid="{00000000-0006-0000-0000-00001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60" authorId="10" shapeId="0" xr:uid="{00000000-0006-0000-0000-00001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60" authorId="10" shapeId="0" xr:uid="{00000000-0006-0000-0000-00001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60" authorId="10" shapeId="0" xr:uid="{00000000-0006-0000-0000-00001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60" authorId="8" shapeId="0" xr:uid="{00000000-0006-0000-0000-00001E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60" authorId="8" shapeId="0" xr:uid="{00000000-0006-0000-0000-00001F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60" authorId="8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76" authorId="8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78" authorId="8" shapeId="0" xr:uid="{00000000-0006-0000-0000-000022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<sst xmlns="http://schemas.openxmlformats.org/spreadsheetml/2006/main" count="169" uniqueCount="109">
  <si>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</si>
  <si>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</si>
  <si>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</si>
  <si>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</si>
  <si>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</si>
  <si>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</si>
  <si>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</si>
  <si>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</si>
  <si>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</si>
  <si>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 xml:space="preserve">Всего 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</si>
  <si>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</si>
  <si>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</si>
  <si>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</si>
  <si>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</si>
  <si>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</si>
  <si>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</si>
  <si>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</si>
  <si>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</si>
  <si>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</si>
  <si>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</si>
  <si>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</si>
  <si>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</si>
  <si>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</si>
  <si>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</si>
  <si>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</si>
  <si>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</si>
  <si>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Основание: </t>
  </si>
  <si>
    <t xml:space="preserve">  </t>
  </si>
  <si>
    <t>Раздел 1. Ямочный ремонт БЦМ толщиной 70 мм</t>
  </si>
  <si>
    <t xml:space="preserve"> ГЭСНс01-02-007-07
---------------------------------
Ямочный ремонт асфальтобетонных покрытий струйно-инъекционным методом, толщина слоя: 70 мм, площадь ремонта в одном месте до 1 м2
(100 м2) </t>
  </si>
  <si>
    <t>26,5
----------
(2650/100)</t>
  </si>
  <si>
    <t>24,35
----------
1</t>
  </si>
  <si>
    <t>1
----------
1</t>
  </si>
  <si>
    <t/>
  </si>
  <si>
    <t>Всего с НР и СП</t>
  </si>
  <si>
    <t xml:space="preserve"> ТС-1-2-0
---------------------------------
Затраты труда рабочих (средний разряд работы 2,0)
(чел.-ч) </t>
  </si>
  <si>
    <t>Накладные расходы от ФОТ(44996 руб.)</t>
  </si>
  <si>
    <t>Сметная прибыль от ФОТ(44996 руб.)</t>
  </si>
  <si>
    <t xml:space="preserve"> ФСЭМ-91.06.05-056
---------------------------------
Погрузчики одноковшовые универсальные фронтальные пневмоколесные, грузоподъемность 2 т
(маш.-ч) </t>
  </si>
  <si>
    <t>85
----------
11,6</t>
  </si>
  <si>
    <t>609
----------
83</t>
  </si>
  <si>
    <t>7,22
----------
24,65</t>
  </si>
  <si>
    <t>4394
----------
2047</t>
  </si>
  <si>
    <t>Накладные расходы от ФОТ(2047 руб.)</t>
  </si>
  <si>
    <t>Сметная прибыль от ФОТ(2047 руб.)</t>
  </si>
  <si>
    <t xml:space="preserve"> ФССЦ-01.2.03.07-0023
---------------------------------
Эмульсия битумно-дорожная
(т) </t>
  </si>
  <si>
    <t xml:space="preserve">
----------
1554,2</t>
  </si>
  <si>
    <t xml:space="preserve">
----------
41639</t>
  </si>
  <si>
    <t>1
----------
15,413</t>
  </si>
  <si>
    <t xml:space="preserve">
----------
641787</t>
  </si>
  <si>
    <t xml:space="preserve"> ФСЭМ-91.13.01-061
---------------------------------
Установки для ремонта покрытий струйно-инъекционным методом на базе автомобиля
(маш.-ч) </t>
  </si>
  <si>
    <t>247,16
----------
27,9</t>
  </si>
  <si>
    <t>58555
----------
6610</t>
  </si>
  <si>
    <t>7,42
----------
24,65</t>
  </si>
  <si>
    <t>434476
----------
162932</t>
  </si>
  <si>
    <t>Накладные расходы от ФОТ(162932 руб.)</t>
  </si>
  <si>
    <t>Сметная прибыль от ФОТ(162932 руб.)</t>
  </si>
  <si>
    <t xml:space="preserve"> С прайс-лист "филиал Курьинский" ГУП ДХ АК "Южное ДСУ"
---------------------------------
Щебень фракции 4-11.2 мм
(м3) </t>
  </si>
  <si>
    <t xml:space="preserve">
----------
121,84
(669,60*1,38/1,2/6,32)</t>
  </si>
  <si>
    <t xml:space="preserve">
----------
28349</t>
  </si>
  <si>
    <t>1
----------
6,32</t>
  </si>
  <si>
    <t xml:space="preserve">
----------
179163</t>
  </si>
  <si>
    <t xml:space="preserve"> ФССЦпг-01-01-01-043
---------------------------------
Погрузо-разгрузочные работы при автомобильных перевозках: Погрузка мусора строительного с погрузкой экскаваторами емкостью ковша до 0,5 м3
(1 т груза) </t>
  </si>
  <si>
    <t>325,738
----------
(232,67*1,4)</t>
  </si>
  <si>
    <t>12,104
----------
1</t>
  </si>
  <si>
    <t xml:space="preserve"> ФССЦпг-03-21-01-130
---------------------------------
Перевозка грузов автомобилями-самосвалами грузоподъемностью 10 т работающих вне карьера на расстояние: I класс груза до 130 км
(1 т груза) </t>
  </si>
  <si>
    <t>12,247
----------
1</t>
  </si>
  <si>
    <t>Раздел 2. Ямочный ремонт</t>
  </si>
  <si>
    <t xml:space="preserve"> ФЕРр68-15-2
---------------------------------
Ремонт асфальтобетонного покрытия дорог однослойного толщиной: 50 мм площадью ремонта до 25 м2
(100 м2) </t>
  </si>
  <si>
    <t>54,7075
----------
(5470,75/100)</t>
  </si>
  <si>
    <t>968,07
----------
64,48</t>
  </si>
  <si>
    <t>52960
----------
3528</t>
  </si>
  <si>
    <t>24,65
----------
1</t>
  </si>
  <si>
    <t>4,299
----------
23,568</t>
  </si>
  <si>
    <t>227678
----------
83137</t>
  </si>
  <si>
    <t>Накладные расходы от ФОТ(781289 руб.)</t>
  </si>
  <si>
    <t>Сметная прибыль от ФОТ(781289 руб.)</t>
  </si>
  <si>
    <t xml:space="preserve">
----------
5952</t>
  </si>
  <si>
    <t xml:space="preserve">
----------
91736</t>
  </si>
  <si>
    <t xml:space="preserve"> ФССЦ-04.2.01.01-0036
---------------------------------
Смеси асфальтобетонные дорожные, аэродромные и асфальтобетон (горячие для плотного асфальтобетона мелко и крупнозернистые, песчаные), марка: II, тип Б
(т) </t>
  </si>
  <si>
    <t xml:space="preserve">
----------
512,4</t>
  </si>
  <si>
    <t xml:space="preserve">
----------
333582</t>
  </si>
  <si>
    <t>1
----------
8,962</t>
  </si>
  <si>
    <t xml:space="preserve">
----------
2989565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</si>
  <si>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до 10 км I класс груза: мусор
(1 т груза) </t>
  </si>
  <si>
    <t>12,243
----------
1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</si>
  <si>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до 10 км I класс груза: асфальт
(1 т груза) </t>
  </si>
  <si>
    <t>Итого прямые затраты по смете</t>
  </si>
  <si>
    <t>30171
409522</t>
  </si>
  <si>
    <t>146970
10221</t>
  </si>
  <si>
    <t>743148
3902251</t>
  </si>
  <si>
    <t>1092870
248116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</si>
  <si>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</si>
  <si>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</si>
  <si>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</si>
  <si>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</si>
  <si>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</si>
  <si>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</si>
  <si>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</si>
  <si>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Содержание автомобильных дорог общего пользования</t>
  </si>
  <si>
    <t xml:space="preserve">    Материалы для строительных работ</t>
  </si>
  <si>
    <t xml:space="preserve">    Перевозка грузов (грунт, мусор и подобное)</t>
  </si>
  <si>
    <t xml:space="preserve">    Итого</t>
  </si>
  <si>
    <t xml:space="preserve">    НДС 20%</t>
  </si>
  <si>
    <t xml:space="preserve">    ВСЕГО по смете</t>
  </si>
  <si>
    <t>Составлен в базисных и текущих ценах по состоянию на 1 квартал 2021 года</t>
  </si>
  <si>
    <t>н выполнение работ по текущему (ямочному) ремонту автомобильных дорог в городе Рубцовске Алтайского края в 2021 году</t>
  </si>
  <si>
    <t>Приложение №2</t>
  </si>
  <si>
    <t xml:space="preserve">                                          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</si>
</sst>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9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3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18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3" fontId="19" fillId="0" borderId="0" xfId="0" applyNumberFormat="1" applyFont="1"/>
    <xf numFmtId="0" fontId="10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center" vertical="top"/>
    </xf>
    <xf numFmtId="0" fontId="10" fillId="0" borderId="6" xfId="24" applyFont="1" applyBorder="1" applyAlignment="1">
      <alignment horizontal="right"/>
    </xf>
    <xf numFmtId="0" fontId="10" fillId="0" borderId="0" xfId="24" applyFont="1" applyBorder="1" applyAlignment="1">
      <alignment horizontal="right"/>
    </xf>
    <xf numFmtId="0" fontId="10" fillId="0" borderId="7" xfId="24" applyFont="1" applyBorder="1" applyAlignment="1">
      <alignment horizontal="right"/>
    </xf>
    <xf numFmtId="0" fontId="10" fillId="0" borderId="4" xfId="24" applyFont="1" applyBorder="1" applyAlignment="1">
      <alignment horizontal="right"/>
    </xf>
    <xf numFmtId="0" fontId="10" fillId="0" borderId="2" xfId="24" applyFont="1" applyBorder="1" applyAlignment="1">
      <alignment horizontal="right"/>
    </xf>
    <xf numFmtId="0" fontId="10" fillId="0" borderId="5" xfId="24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10" applyFont="1" applyBorder="1" applyAlignment="1">
      <alignment horizontal="right"/>
    </xf>
    <xf numFmtId="0" fontId="10" fillId="0" borderId="0" xfId="24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0" xfId="24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0" fillId="0" borderId="0" xfId="24" applyFont="1" applyBorder="1" applyAlignment="1">
      <alignment horizontal="center" wrapText="1"/>
    </xf>
    <xf numFmtId="49" fontId="16" fillId="0" borderId="1" xfId="21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R79"/>
  <sheetViews>
    <sheetView showGridLines="0" tabSelected="1" topLeftCell="A49" zoomScale="85" zoomScaleNormal="85" zoomScaleSheetLayoutView="100" workbookViewId="0">
      <selection activeCell="A78" sqref="A78"/>
    </sheetView>
  </sheetViews>
  <sheetFormatPr defaultColWidth="9.109375" defaultRowHeight="11.4" outlineLevelRow="1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7" width="9.109375" style="1"/>
    <col min="18" max="18" width="10.44140625" style="1" bestFit="1" customWidth="1"/>
    <col min="19" max="16384" width="9.109375" style="1"/>
  </cols>
  <sheetData>
    <row r="1" spans="1:18" ht="13.8" x14ac:dyDescent="0.25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/>
    </row>
    <row r="2" spans="1:18" ht="13.8" outlineLevel="1" x14ac:dyDescent="0.25">
      <c r="A2" s="6"/>
      <c r="B2" s="4"/>
      <c r="C2" s="4"/>
      <c r="D2" s="4"/>
      <c r="E2" s="4"/>
      <c r="F2" s="4"/>
      <c r="G2" s="4"/>
      <c r="H2" s="4"/>
      <c r="I2" s="7"/>
      <c r="J2" s="4"/>
      <c r="K2" s="4" t="s">
        <v>107</v>
      </c>
      <c r="L2" s="4"/>
      <c r="M2" s="4"/>
      <c r="N2" s="4"/>
    </row>
    <row r="3" spans="1:18" ht="13.8" outlineLevel="1" x14ac:dyDescent="0.25">
      <c r="A3" s="47" t="s">
        <v>27</v>
      </c>
      <c r="B3" s="47"/>
      <c r="C3" s="47"/>
      <c r="D3" s="47"/>
      <c r="E3" s="47"/>
      <c r="F3" s="4"/>
      <c r="G3" s="4"/>
      <c r="H3" s="4"/>
      <c r="I3" s="47" t="s">
        <v>108</v>
      </c>
      <c r="J3" s="47"/>
      <c r="K3" s="47"/>
      <c r="L3" s="47"/>
      <c r="M3" s="47"/>
      <c r="N3" s="47"/>
    </row>
    <row r="4" spans="1:18" ht="13.8" outlineLevel="1" x14ac:dyDescent="0.25">
      <c r="A4" s="47"/>
      <c r="B4" s="47"/>
      <c r="C4" s="47"/>
      <c r="D4" s="47"/>
      <c r="E4" s="47"/>
      <c r="F4" s="4"/>
      <c r="G4" s="4"/>
      <c r="H4" s="4"/>
      <c r="I4" s="47"/>
      <c r="J4" s="47"/>
      <c r="K4" s="47"/>
      <c r="L4" s="47"/>
      <c r="M4" s="47"/>
      <c r="N4" s="47"/>
    </row>
    <row r="5" spans="1:18" ht="13.8" outlineLevel="1" x14ac:dyDescent="0.25">
      <c r="A5" s="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8" ht="13.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8" ht="27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8" ht="13.2" x14ac:dyDescent="0.2">
      <c r="A8" s="49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8" ht="15.6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R9" s="34">
        <f>0.02*8408504</f>
        <v>168170.08000000002</v>
      </c>
    </row>
    <row r="10" spans="1:18" ht="16.8" x14ac:dyDescent="0.2">
      <c r="A10" s="53" t="s">
        <v>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8" ht="13.2" x14ac:dyDescent="0.2">
      <c r="A11" s="54" t="s">
        <v>4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8" ht="27" customHeight="1" x14ac:dyDescent="0.25">
      <c r="A12" s="56" t="s">
        <v>106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</row>
    <row r="13" spans="1:18" ht="13.2" x14ac:dyDescent="0.2">
      <c r="A13" s="55" t="s">
        <v>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8" ht="14.4" x14ac:dyDescent="0.2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8" ht="13.8" x14ac:dyDescent="0.25">
      <c r="A15" s="45" t="s">
        <v>26</v>
      </c>
      <c r="B15" s="45"/>
      <c r="C15" s="45"/>
      <c r="D15" s="45"/>
      <c r="E15" s="45"/>
      <c r="F15" s="45"/>
      <c r="G15" s="45"/>
      <c r="H15" s="45"/>
      <c r="I15" s="43" t="s">
        <v>24</v>
      </c>
      <c r="J15" s="43"/>
      <c r="K15" s="43"/>
      <c r="L15" s="43" t="s">
        <v>25</v>
      </c>
      <c r="M15" s="43"/>
      <c r="N15" s="43"/>
    </row>
    <row r="16" spans="1:18" ht="13.8" x14ac:dyDescent="0.25">
      <c r="A16" s="46" t="s">
        <v>2</v>
      </c>
      <c r="B16" s="46"/>
      <c r="C16" s="46"/>
      <c r="D16" s="46"/>
      <c r="E16" s="46"/>
      <c r="F16" s="46"/>
      <c r="G16" s="46"/>
      <c r="H16" s="46"/>
      <c r="I16" s="44">
        <f>766038/1000</f>
        <v>766.03800000000001</v>
      </c>
      <c r="J16" s="44"/>
      <c r="K16" s="44"/>
      <c r="L16" s="51">
        <f>8408504/1000</f>
        <v>8408.5040000000008</v>
      </c>
      <c r="M16" s="51"/>
      <c r="N16" s="35" t="s">
        <v>7</v>
      </c>
    </row>
    <row r="17" spans="1:15" ht="13.8" x14ac:dyDescent="0.25">
      <c r="A17" s="46" t="s">
        <v>6</v>
      </c>
      <c r="B17" s="46"/>
      <c r="C17" s="46"/>
      <c r="D17" s="46"/>
      <c r="E17" s="46"/>
      <c r="F17" s="46"/>
      <c r="G17" s="46"/>
      <c r="H17" s="46"/>
      <c r="I17" s="44">
        <f>40392/1000</f>
        <v>40.392000000000003</v>
      </c>
      <c r="J17" s="44"/>
      <c r="K17" s="44"/>
      <c r="L17" s="51">
        <f>991264/1000</f>
        <v>991.26400000000001</v>
      </c>
      <c r="M17" s="51"/>
      <c r="N17" s="35" t="s">
        <v>7</v>
      </c>
    </row>
    <row r="18" spans="1:15" ht="13.8" x14ac:dyDescent="0.25">
      <c r="A18" s="46" t="s">
        <v>14</v>
      </c>
      <c r="B18" s="46"/>
      <c r="C18" s="46"/>
      <c r="D18" s="46"/>
      <c r="E18" s="46"/>
      <c r="F18" s="46"/>
      <c r="G18" s="46"/>
      <c r="H18" s="46"/>
      <c r="I18" s="44">
        <v>3645.19</v>
      </c>
      <c r="J18" s="44"/>
      <c r="K18" s="44"/>
      <c r="L18" s="51">
        <v>3645.19</v>
      </c>
      <c r="M18" s="51"/>
      <c r="N18" s="35" t="s">
        <v>8</v>
      </c>
    </row>
    <row r="19" spans="1:15" ht="13.8" x14ac:dyDescent="0.25">
      <c r="A19" s="46" t="s">
        <v>15</v>
      </c>
      <c r="B19" s="46"/>
      <c r="C19" s="46"/>
      <c r="D19" s="46"/>
      <c r="E19" s="46"/>
      <c r="F19" s="46"/>
      <c r="G19" s="46"/>
      <c r="H19" s="46"/>
      <c r="I19" s="44">
        <v>806.49</v>
      </c>
      <c r="J19" s="44"/>
      <c r="K19" s="44"/>
      <c r="L19" s="51">
        <v>806.49</v>
      </c>
      <c r="M19" s="51"/>
      <c r="N19" s="35" t="s">
        <v>8</v>
      </c>
    </row>
    <row r="20" spans="1:15" ht="13.8" customHeight="1" x14ac:dyDescent="0.2">
      <c r="A20" s="37" t="s">
        <v>105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</row>
    <row r="21" spans="1:15" ht="1.2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</row>
    <row r="22" spans="1:15" ht="21.75" customHeight="1" x14ac:dyDescent="0.2">
      <c r="A22" s="52" t="s">
        <v>3</v>
      </c>
      <c r="B22" s="52" t="s">
        <v>16</v>
      </c>
      <c r="C22" s="52" t="s">
        <v>17</v>
      </c>
      <c r="D22" s="50" t="s">
        <v>19</v>
      </c>
      <c r="E22" s="50"/>
      <c r="F22" s="50"/>
      <c r="G22" s="50" t="s">
        <v>22</v>
      </c>
      <c r="H22" s="50"/>
      <c r="I22" s="50"/>
      <c r="J22" s="52" t="s">
        <v>18</v>
      </c>
      <c r="K22" s="52"/>
      <c r="L22" s="50" t="s">
        <v>23</v>
      </c>
      <c r="M22" s="50"/>
      <c r="N22" s="50"/>
    </row>
    <row r="23" spans="1:15" ht="33" customHeight="1" x14ac:dyDescent="0.2">
      <c r="A23" s="52"/>
      <c r="B23" s="52"/>
      <c r="C23" s="52"/>
      <c r="D23" s="50" t="s">
        <v>9</v>
      </c>
      <c r="E23" s="10" t="s">
        <v>20</v>
      </c>
      <c r="F23" s="11" t="s">
        <v>21</v>
      </c>
      <c r="G23" s="50" t="s">
        <v>9</v>
      </c>
      <c r="H23" s="10" t="s">
        <v>20</v>
      </c>
      <c r="I23" s="11" t="s">
        <v>21</v>
      </c>
      <c r="J23" s="11" t="s">
        <v>10</v>
      </c>
      <c r="K23" s="11" t="s">
        <v>11</v>
      </c>
      <c r="L23" s="50" t="s">
        <v>9</v>
      </c>
      <c r="M23" s="10" t="s">
        <v>20</v>
      </c>
      <c r="N23" s="11" t="s">
        <v>21</v>
      </c>
    </row>
    <row r="24" spans="1:15" ht="27.75" customHeight="1" x14ac:dyDescent="0.2">
      <c r="A24" s="52"/>
      <c r="B24" s="52"/>
      <c r="C24" s="52"/>
      <c r="D24" s="50"/>
      <c r="E24" s="11" t="s">
        <v>12</v>
      </c>
      <c r="F24" s="10" t="s">
        <v>13</v>
      </c>
      <c r="G24" s="50"/>
      <c r="H24" s="11" t="s">
        <v>12</v>
      </c>
      <c r="I24" s="10" t="s">
        <v>13</v>
      </c>
      <c r="J24" s="10" t="s">
        <v>12</v>
      </c>
      <c r="K24" s="11" t="s">
        <v>13</v>
      </c>
      <c r="L24" s="50"/>
      <c r="M24" s="11" t="s">
        <v>12</v>
      </c>
      <c r="N24" s="10" t="s">
        <v>13</v>
      </c>
    </row>
    <row r="25" spans="1:15" s="2" customFormat="1" ht="13.8" x14ac:dyDescent="0.25">
      <c r="A25" s="17">
        <v>1</v>
      </c>
      <c r="B25" s="17">
        <v>2</v>
      </c>
      <c r="C25" s="17">
        <v>3</v>
      </c>
      <c r="D25" s="17">
        <v>4</v>
      </c>
      <c r="E25" s="17">
        <v>5</v>
      </c>
      <c r="F25" s="17">
        <v>6</v>
      </c>
      <c r="G25" s="17">
        <v>7</v>
      </c>
      <c r="H25" s="17">
        <v>8</v>
      </c>
      <c r="I25" s="17">
        <v>9</v>
      </c>
      <c r="J25" s="17">
        <v>10</v>
      </c>
      <c r="K25" s="17">
        <v>11</v>
      </c>
      <c r="L25" s="17">
        <v>12</v>
      </c>
      <c r="M25" s="17">
        <v>13</v>
      </c>
      <c r="N25" s="17">
        <v>14</v>
      </c>
    </row>
    <row r="26" spans="1:15" s="2" customFormat="1" ht="22.2" customHeight="1" x14ac:dyDescent="0.2">
      <c r="A26" s="57" t="s">
        <v>28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5" s="2" customFormat="1" ht="110.4" x14ac:dyDescent="0.2">
      <c r="A27" s="18">
        <v>1</v>
      </c>
      <c r="B27" s="19" t="s">
        <v>29</v>
      </c>
      <c r="C27" s="20" t="s">
        <v>30</v>
      </c>
      <c r="D27" s="21"/>
      <c r="E27" s="21"/>
      <c r="F27" s="21"/>
      <c r="G27" s="21"/>
      <c r="H27" s="21"/>
      <c r="I27" s="21"/>
      <c r="J27" s="22" t="s">
        <v>31</v>
      </c>
      <c r="K27" s="22" t="s">
        <v>32</v>
      </c>
      <c r="L27" s="21"/>
      <c r="M27" s="21"/>
      <c r="N27" s="21"/>
    </row>
    <row r="28" spans="1:15" s="2" customFormat="1" ht="14.4" x14ac:dyDescent="0.2">
      <c r="A28" s="23" t="s">
        <v>33</v>
      </c>
      <c r="B28" s="24" t="s">
        <v>34</v>
      </c>
      <c r="C28" s="25"/>
      <c r="D28" s="26"/>
      <c r="E28" s="26"/>
      <c r="F28" s="26"/>
      <c r="G28" s="26">
        <v>0</v>
      </c>
      <c r="H28" s="26"/>
      <c r="I28" s="26"/>
      <c r="J28" s="26"/>
      <c r="K28" s="26"/>
      <c r="L28" s="26">
        <v>0</v>
      </c>
      <c r="M28" s="26"/>
      <c r="N28" s="26"/>
      <c r="O28" s="16"/>
    </row>
    <row r="29" spans="1:15" s="2" customFormat="1" ht="69" x14ac:dyDescent="0.2">
      <c r="A29" s="18">
        <v>2</v>
      </c>
      <c r="B29" s="19" t="s">
        <v>35</v>
      </c>
      <c r="C29" s="27">
        <v>236.91</v>
      </c>
      <c r="D29" s="21">
        <v>7.8</v>
      </c>
      <c r="E29" s="21">
        <v>7.8</v>
      </c>
      <c r="F29" s="21"/>
      <c r="G29" s="21">
        <v>1848</v>
      </c>
      <c r="H29" s="21">
        <v>1848</v>
      </c>
      <c r="I29" s="21"/>
      <c r="J29" s="22" t="s">
        <v>31</v>
      </c>
      <c r="K29" s="22" t="s">
        <v>32</v>
      </c>
      <c r="L29" s="21">
        <v>44996</v>
      </c>
      <c r="M29" s="21">
        <v>44996</v>
      </c>
      <c r="N29" s="21"/>
    </row>
    <row r="30" spans="1:15" s="2" customFormat="1" ht="14.4" x14ac:dyDescent="0.2">
      <c r="A30" s="23" t="s">
        <v>33</v>
      </c>
      <c r="B30" s="24" t="s">
        <v>36</v>
      </c>
      <c r="C30" s="25"/>
      <c r="D30" s="26">
        <v>0.78</v>
      </c>
      <c r="E30" s="26"/>
      <c r="F30" s="26"/>
      <c r="G30" s="26">
        <v>1441</v>
      </c>
      <c r="H30" s="26"/>
      <c r="I30" s="26"/>
      <c r="J30" s="26"/>
      <c r="K30" s="26">
        <v>0.78</v>
      </c>
      <c r="L30" s="26">
        <v>35097</v>
      </c>
      <c r="M30" s="26"/>
      <c r="N30" s="26"/>
      <c r="O30" s="16"/>
    </row>
    <row r="31" spans="1:15" s="2" customFormat="1" ht="14.4" x14ac:dyDescent="0.2">
      <c r="A31" s="23" t="s">
        <v>33</v>
      </c>
      <c r="B31" s="24" t="s">
        <v>37</v>
      </c>
      <c r="C31" s="25"/>
      <c r="D31" s="26">
        <v>0.5</v>
      </c>
      <c r="E31" s="26"/>
      <c r="F31" s="26"/>
      <c r="G31" s="26">
        <v>924</v>
      </c>
      <c r="H31" s="26"/>
      <c r="I31" s="26"/>
      <c r="J31" s="26"/>
      <c r="K31" s="26">
        <v>0.5</v>
      </c>
      <c r="L31" s="26">
        <v>22498</v>
      </c>
      <c r="M31" s="26"/>
      <c r="N31" s="26"/>
      <c r="O31" s="16"/>
    </row>
    <row r="32" spans="1:15" s="2" customFormat="1" ht="14.4" x14ac:dyDescent="0.2">
      <c r="A32" s="23" t="s">
        <v>33</v>
      </c>
      <c r="B32" s="24" t="s">
        <v>34</v>
      </c>
      <c r="C32" s="25"/>
      <c r="D32" s="26"/>
      <c r="E32" s="26"/>
      <c r="F32" s="26"/>
      <c r="G32" s="26">
        <v>4213</v>
      </c>
      <c r="H32" s="26"/>
      <c r="I32" s="26"/>
      <c r="J32" s="26"/>
      <c r="K32" s="26"/>
      <c r="L32" s="26">
        <v>102591</v>
      </c>
      <c r="M32" s="26"/>
      <c r="N32" s="26"/>
      <c r="O32" s="16"/>
    </row>
    <row r="33" spans="1:15" s="2" customFormat="1" ht="96.6" x14ac:dyDescent="0.2">
      <c r="A33" s="18">
        <v>3</v>
      </c>
      <c r="B33" s="19" t="s">
        <v>38</v>
      </c>
      <c r="C33" s="27">
        <v>7.16</v>
      </c>
      <c r="D33" s="21">
        <v>85</v>
      </c>
      <c r="E33" s="21"/>
      <c r="F33" s="22" t="s">
        <v>39</v>
      </c>
      <c r="G33" s="21">
        <v>609</v>
      </c>
      <c r="H33" s="21"/>
      <c r="I33" s="22" t="s">
        <v>40</v>
      </c>
      <c r="J33" s="22" t="s">
        <v>32</v>
      </c>
      <c r="K33" s="22" t="s">
        <v>41</v>
      </c>
      <c r="L33" s="21">
        <v>4394</v>
      </c>
      <c r="M33" s="21"/>
      <c r="N33" s="22" t="s">
        <v>42</v>
      </c>
    </row>
    <row r="34" spans="1:15" s="2" customFormat="1" ht="14.4" x14ac:dyDescent="0.2">
      <c r="A34" s="23" t="s">
        <v>33</v>
      </c>
      <c r="B34" s="24" t="s">
        <v>43</v>
      </c>
      <c r="C34" s="25"/>
      <c r="D34" s="26">
        <v>0.78</v>
      </c>
      <c r="E34" s="26"/>
      <c r="F34" s="26"/>
      <c r="G34" s="26">
        <v>65</v>
      </c>
      <c r="H34" s="26"/>
      <c r="I34" s="26"/>
      <c r="J34" s="26"/>
      <c r="K34" s="26">
        <v>0.78</v>
      </c>
      <c r="L34" s="26">
        <v>1597</v>
      </c>
      <c r="M34" s="26"/>
      <c r="N34" s="26"/>
      <c r="O34" s="16"/>
    </row>
    <row r="35" spans="1:15" s="2" customFormat="1" ht="14.4" x14ac:dyDescent="0.2">
      <c r="A35" s="23" t="s">
        <v>33</v>
      </c>
      <c r="B35" s="24" t="s">
        <v>44</v>
      </c>
      <c r="C35" s="25"/>
      <c r="D35" s="26">
        <v>0.5</v>
      </c>
      <c r="E35" s="26"/>
      <c r="F35" s="26"/>
      <c r="G35" s="26">
        <v>42</v>
      </c>
      <c r="H35" s="26"/>
      <c r="I35" s="26"/>
      <c r="J35" s="26"/>
      <c r="K35" s="26">
        <v>0.5</v>
      </c>
      <c r="L35" s="26">
        <v>1024</v>
      </c>
      <c r="M35" s="26"/>
      <c r="N35" s="26"/>
      <c r="O35" s="16"/>
    </row>
    <row r="36" spans="1:15" s="2" customFormat="1" ht="14.4" x14ac:dyDescent="0.2">
      <c r="A36" s="23" t="s">
        <v>33</v>
      </c>
      <c r="B36" s="24" t="s">
        <v>34</v>
      </c>
      <c r="C36" s="25"/>
      <c r="D36" s="26"/>
      <c r="E36" s="26"/>
      <c r="F36" s="26"/>
      <c r="G36" s="26">
        <v>716</v>
      </c>
      <c r="H36" s="26"/>
      <c r="I36" s="26"/>
      <c r="J36" s="26"/>
      <c r="K36" s="26"/>
      <c r="L36" s="26">
        <v>7015</v>
      </c>
      <c r="M36" s="26"/>
      <c r="N36" s="26"/>
      <c r="O36" s="16"/>
    </row>
    <row r="37" spans="1:15" s="2" customFormat="1" ht="55.2" x14ac:dyDescent="0.2">
      <c r="A37" s="18">
        <v>4</v>
      </c>
      <c r="B37" s="19" t="s">
        <v>45</v>
      </c>
      <c r="C37" s="27">
        <v>26.791499999999999</v>
      </c>
      <c r="D37" s="21">
        <v>1554.2</v>
      </c>
      <c r="E37" s="22" t="s">
        <v>46</v>
      </c>
      <c r="F37" s="21"/>
      <c r="G37" s="21">
        <v>41639</v>
      </c>
      <c r="H37" s="22" t="s">
        <v>47</v>
      </c>
      <c r="I37" s="21"/>
      <c r="J37" s="22" t="s">
        <v>48</v>
      </c>
      <c r="K37" s="22" t="s">
        <v>32</v>
      </c>
      <c r="L37" s="21">
        <v>641787</v>
      </c>
      <c r="M37" s="22" t="s">
        <v>49</v>
      </c>
      <c r="N37" s="21"/>
    </row>
    <row r="38" spans="1:15" s="2" customFormat="1" ht="82.8" x14ac:dyDescent="0.2">
      <c r="A38" s="18">
        <v>5</v>
      </c>
      <c r="B38" s="19" t="s">
        <v>50</v>
      </c>
      <c r="C38" s="27">
        <v>236.91</v>
      </c>
      <c r="D38" s="21">
        <v>247.16</v>
      </c>
      <c r="E38" s="21"/>
      <c r="F38" s="22" t="s">
        <v>51</v>
      </c>
      <c r="G38" s="21">
        <v>58555</v>
      </c>
      <c r="H38" s="21"/>
      <c r="I38" s="22" t="s">
        <v>52</v>
      </c>
      <c r="J38" s="22" t="s">
        <v>32</v>
      </c>
      <c r="K38" s="22" t="s">
        <v>53</v>
      </c>
      <c r="L38" s="21">
        <v>434476</v>
      </c>
      <c r="M38" s="21"/>
      <c r="N38" s="22" t="s">
        <v>54</v>
      </c>
    </row>
    <row r="39" spans="1:15" s="2" customFormat="1" ht="14.4" x14ac:dyDescent="0.2">
      <c r="A39" s="23" t="s">
        <v>33</v>
      </c>
      <c r="B39" s="24" t="s">
        <v>55</v>
      </c>
      <c r="C39" s="25"/>
      <c r="D39" s="26">
        <v>0.78</v>
      </c>
      <c r="E39" s="26"/>
      <c r="F39" s="26"/>
      <c r="G39" s="26">
        <v>5156</v>
      </c>
      <c r="H39" s="26"/>
      <c r="I39" s="26"/>
      <c r="J39" s="26"/>
      <c r="K39" s="26">
        <v>0.78</v>
      </c>
      <c r="L39" s="26">
        <v>127087</v>
      </c>
      <c r="M39" s="26"/>
      <c r="N39" s="26"/>
      <c r="O39" s="16"/>
    </row>
    <row r="40" spans="1:15" s="2" customFormat="1" ht="14.4" x14ac:dyDescent="0.2">
      <c r="A40" s="23" t="s">
        <v>33</v>
      </c>
      <c r="B40" s="24" t="s">
        <v>56</v>
      </c>
      <c r="C40" s="25"/>
      <c r="D40" s="26">
        <v>0.5</v>
      </c>
      <c r="E40" s="26"/>
      <c r="F40" s="26"/>
      <c r="G40" s="26">
        <v>3305</v>
      </c>
      <c r="H40" s="26"/>
      <c r="I40" s="26"/>
      <c r="J40" s="26"/>
      <c r="K40" s="26">
        <v>0.5</v>
      </c>
      <c r="L40" s="26">
        <v>81466</v>
      </c>
      <c r="M40" s="26"/>
      <c r="N40" s="26"/>
      <c r="O40" s="16"/>
    </row>
    <row r="41" spans="1:15" s="2" customFormat="1" ht="14.4" x14ac:dyDescent="0.2">
      <c r="A41" s="23" t="s">
        <v>33</v>
      </c>
      <c r="B41" s="24" t="s">
        <v>34</v>
      </c>
      <c r="C41" s="25"/>
      <c r="D41" s="26"/>
      <c r="E41" s="26"/>
      <c r="F41" s="26"/>
      <c r="G41" s="26">
        <v>67016</v>
      </c>
      <c r="H41" s="26"/>
      <c r="I41" s="26"/>
      <c r="J41" s="26"/>
      <c r="K41" s="26"/>
      <c r="L41" s="26">
        <v>643029</v>
      </c>
      <c r="M41" s="26"/>
      <c r="N41" s="26"/>
      <c r="O41" s="16"/>
    </row>
    <row r="42" spans="1:15" s="2" customFormat="1" ht="82.8" x14ac:dyDescent="0.2">
      <c r="A42" s="18">
        <v>6</v>
      </c>
      <c r="B42" s="19" t="s">
        <v>57</v>
      </c>
      <c r="C42" s="27">
        <v>232.67</v>
      </c>
      <c r="D42" s="21">
        <v>121.84</v>
      </c>
      <c r="E42" s="22" t="s">
        <v>58</v>
      </c>
      <c r="F42" s="21"/>
      <c r="G42" s="21">
        <v>28349</v>
      </c>
      <c r="H42" s="22" t="s">
        <v>59</v>
      </c>
      <c r="I42" s="21"/>
      <c r="J42" s="22" t="s">
        <v>60</v>
      </c>
      <c r="K42" s="22" t="s">
        <v>32</v>
      </c>
      <c r="L42" s="21">
        <v>179163</v>
      </c>
      <c r="M42" s="22" t="s">
        <v>61</v>
      </c>
      <c r="N42" s="21"/>
    </row>
    <row r="43" spans="1:15" s="2" customFormat="1" ht="110.4" x14ac:dyDescent="0.2">
      <c r="A43" s="18">
        <v>7</v>
      </c>
      <c r="B43" s="19" t="s">
        <v>62</v>
      </c>
      <c r="C43" s="20" t="s">
        <v>63</v>
      </c>
      <c r="D43" s="21">
        <v>3.28</v>
      </c>
      <c r="E43" s="21"/>
      <c r="F43" s="21">
        <v>3.28</v>
      </c>
      <c r="G43" s="21">
        <v>1068</v>
      </c>
      <c r="H43" s="21"/>
      <c r="I43" s="21">
        <v>1068</v>
      </c>
      <c r="J43" s="22" t="s">
        <v>32</v>
      </c>
      <c r="K43" s="22" t="s">
        <v>64</v>
      </c>
      <c r="L43" s="21">
        <v>12932</v>
      </c>
      <c r="M43" s="21"/>
      <c r="N43" s="21">
        <v>12932</v>
      </c>
    </row>
    <row r="44" spans="1:15" s="2" customFormat="1" ht="14.4" x14ac:dyDescent="0.2">
      <c r="A44" s="23" t="s">
        <v>33</v>
      </c>
      <c r="B44" s="24" t="s">
        <v>34</v>
      </c>
      <c r="C44" s="25"/>
      <c r="D44" s="26"/>
      <c r="E44" s="26"/>
      <c r="F44" s="26"/>
      <c r="G44" s="26">
        <v>1068</v>
      </c>
      <c r="H44" s="26"/>
      <c r="I44" s="26"/>
      <c r="J44" s="26"/>
      <c r="K44" s="26"/>
      <c r="L44" s="26">
        <v>12932</v>
      </c>
      <c r="M44" s="26"/>
      <c r="N44" s="26"/>
      <c r="O44" s="16"/>
    </row>
    <row r="45" spans="1:15" s="2" customFormat="1" ht="110.4" x14ac:dyDescent="0.2">
      <c r="A45" s="18">
        <v>8</v>
      </c>
      <c r="B45" s="19" t="s">
        <v>65</v>
      </c>
      <c r="C45" s="20" t="s">
        <v>63</v>
      </c>
      <c r="D45" s="21">
        <v>58.65</v>
      </c>
      <c r="E45" s="21"/>
      <c r="F45" s="21">
        <v>58.65</v>
      </c>
      <c r="G45" s="21">
        <v>19105</v>
      </c>
      <c r="H45" s="21"/>
      <c r="I45" s="21">
        <v>19105</v>
      </c>
      <c r="J45" s="22" t="s">
        <v>32</v>
      </c>
      <c r="K45" s="22" t="s">
        <v>66</v>
      </c>
      <c r="L45" s="21">
        <v>233974</v>
      </c>
      <c r="M45" s="21"/>
      <c r="N45" s="21">
        <v>233974</v>
      </c>
    </row>
    <row r="46" spans="1:15" s="2" customFormat="1" ht="14.4" x14ac:dyDescent="0.2">
      <c r="A46" s="28" t="s">
        <v>33</v>
      </c>
      <c r="B46" s="29" t="s">
        <v>34</v>
      </c>
      <c r="C46" s="30"/>
      <c r="D46" s="31"/>
      <c r="E46" s="31"/>
      <c r="F46" s="31"/>
      <c r="G46" s="31">
        <v>19105</v>
      </c>
      <c r="H46" s="31"/>
      <c r="I46" s="31"/>
      <c r="J46" s="31"/>
      <c r="K46" s="31"/>
      <c r="L46" s="31">
        <v>233974</v>
      </c>
      <c r="M46" s="31"/>
      <c r="N46" s="31"/>
      <c r="O46" s="16"/>
    </row>
    <row r="47" spans="1:15" s="2" customFormat="1" ht="22.2" customHeight="1" x14ac:dyDescent="0.2">
      <c r="A47" s="57" t="s">
        <v>67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</row>
    <row r="48" spans="1:15" s="2" customFormat="1" ht="96.6" x14ac:dyDescent="0.2">
      <c r="A48" s="18">
        <v>9</v>
      </c>
      <c r="B48" s="19" t="s">
        <v>68</v>
      </c>
      <c r="C48" s="20" t="s">
        <v>69</v>
      </c>
      <c r="D48" s="21">
        <v>1485.78</v>
      </c>
      <c r="E48" s="21">
        <v>517.71</v>
      </c>
      <c r="F48" s="22" t="s">
        <v>70</v>
      </c>
      <c r="G48" s="21">
        <v>81283</v>
      </c>
      <c r="H48" s="21">
        <v>28323</v>
      </c>
      <c r="I48" s="22" t="s">
        <v>71</v>
      </c>
      <c r="J48" s="22" t="s">
        <v>72</v>
      </c>
      <c r="K48" s="22" t="s">
        <v>73</v>
      </c>
      <c r="L48" s="21">
        <v>925830</v>
      </c>
      <c r="M48" s="21">
        <v>698152</v>
      </c>
      <c r="N48" s="22" t="s">
        <v>74</v>
      </c>
    </row>
    <row r="49" spans="1:15" s="2" customFormat="1" ht="14.4" x14ac:dyDescent="0.2">
      <c r="A49" s="23" t="s">
        <v>33</v>
      </c>
      <c r="B49" s="24" t="s">
        <v>75</v>
      </c>
      <c r="C49" s="25"/>
      <c r="D49" s="26">
        <v>0.78</v>
      </c>
      <c r="E49" s="26"/>
      <c r="F49" s="26"/>
      <c r="G49" s="26">
        <v>24844</v>
      </c>
      <c r="H49" s="26"/>
      <c r="I49" s="26"/>
      <c r="J49" s="26"/>
      <c r="K49" s="26">
        <v>0.78</v>
      </c>
      <c r="L49" s="26">
        <v>609405</v>
      </c>
      <c r="M49" s="26"/>
      <c r="N49" s="26"/>
      <c r="O49" s="16"/>
    </row>
    <row r="50" spans="1:15" s="2" customFormat="1" ht="14.4" x14ac:dyDescent="0.2">
      <c r="A50" s="23" t="s">
        <v>33</v>
      </c>
      <c r="B50" s="24" t="s">
        <v>76</v>
      </c>
      <c r="C50" s="25"/>
      <c r="D50" s="26">
        <v>0.5</v>
      </c>
      <c r="E50" s="26"/>
      <c r="F50" s="26"/>
      <c r="G50" s="26">
        <v>15926</v>
      </c>
      <c r="H50" s="26"/>
      <c r="I50" s="26"/>
      <c r="J50" s="26"/>
      <c r="K50" s="26">
        <v>0.5</v>
      </c>
      <c r="L50" s="26">
        <v>390645</v>
      </c>
      <c r="M50" s="26"/>
      <c r="N50" s="26"/>
      <c r="O50" s="16"/>
    </row>
    <row r="51" spans="1:15" s="2" customFormat="1" ht="14.4" x14ac:dyDescent="0.2">
      <c r="A51" s="23" t="s">
        <v>33</v>
      </c>
      <c r="B51" s="24" t="s">
        <v>34</v>
      </c>
      <c r="C51" s="25"/>
      <c r="D51" s="26"/>
      <c r="E51" s="26"/>
      <c r="F51" s="26"/>
      <c r="G51" s="26">
        <v>122053</v>
      </c>
      <c r="H51" s="26"/>
      <c r="I51" s="26"/>
      <c r="J51" s="26"/>
      <c r="K51" s="26"/>
      <c r="L51" s="26">
        <v>1925880</v>
      </c>
      <c r="M51" s="26"/>
      <c r="N51" s="26"/>
      <c r="O51" s="16"/>
    </row>
    <row r="52" spans="1:15" s="2" customFormat="1" ht="55.2" x14ac:dyDescent="0.2">
      <c r="A52" s="18">
        <v>10</v>
      </c>
      <c r="B52" s="19" t="s">
        <v>45</v>
      </c>
      <c r="C52" s="27">
        <v>3.8295249999999998</v>
      </c>
      <c r="D52" s="21">
        <v>1554.2</v>
      </c>
      <c r="E52" s="22" t="s">
        <v>46</v>
      </c>
      <c r="F52" s="21"/>
      <c r="G52" s="21">
        <v>5952</v>
      </c>
      <c r="H52" s="22" t="s">
        <v>77</v>
      </c>
      <c r="I52" s="21"/>
      <c r="J52" s="22" t="s">
        <v>48</v>
      </c>
      <c r="K52" s="22" t="s">
        <v>32</v>
      </c>
      <c r="L52" s="21">
        <v>91736</v>
      </c>
      <c r="M52" s="22" t="s">
        <v>78</v>
      </c>
      <c r="N52" s="21"/>
    </row>
    <row r="53" spans="1:15" s="2" customFormat="1" ht="124.2" x14ac:dyDescent="0.2">
      <c r="A53" s="18">
        <v>11</v>
      </c>
      <c r="B53" s="19" t="s">
        <v>79</v>
      </c>
      <c r="C53" s="27">
        <v>651.01925000000006</v>
      </c>
      <c r="D53" s="21">
        <v>512.4</v>
      </c>
      <c r="E53" s="22" t="s">
        <v>80</v>
      </c>
      <c r="F53" s="21"/>
      <c r="G53" s="21">
        <v>333582</v>
      </c>
      <c r="H53" s="22" t="s">
        <v>81</v>
      </c>
      <c r="I53" s="21"/>
      <c r="J53" s="22" t="s">
        <v>82</v>
      </c>
      <c r="K53" s="22" t="s">
        <v>32</v>
      </c>
      <c r="L53" s="21">
        <v>2989565</v>
      </c>
      <c r="M53" s="22" t="s">
        <v>83</v>
      </c>
      <c r="N53" s="21"/>
    </row>
    <row r="54" spans="1:15" s="2" customFormat="1" ht="110.4" x14ac:dyDescent="0.2">
      <c r="A54" s="18">
        <v>12</v>
      </c>
      <c r="B54" s="19" t="s">
        <v>62</v>
      </c>
      <c r="C54" s="27">
        <v>492.36750000000001</v>
      </c>
      <c r="D54" s="21">
        <v>3.28</v>
      </c>
      <c r="E54" s="21"/>
      <c r="F54" s="21">
        <v>3.28</v>
      </c>
      <c r="G54" s="21">
        <v>1615</v>
      </c>
      <c r="H54" s="21"/>
      <c r="I54" s="21">
        <v>1615</v>
      </c>
      <c r="J54" s="22" t="s">
        <v>32</v>
      </c>
      <c r="K54" s="22" t="s">
        <v>64</v>
      </c>
      <c r="L54" s="21">
        <v>19547</v>
      </c>
      <c r="M54" s="21"/>
      <c r="N54" s="21">
        <v>19547</v>
      </c>
    </row>
    <row r="55" spans="1:15" s="2" customFormat="1" ht="14.4" x14ac:dyDescent="0.2">
      <c r="A55" s="23" t="s">
        <v>33</v>
      </c>
      <c r="B55" s="24" t="s">
        <v>34</v>
      </c>
      <c r="C55" s="25"/>
      <c r="D55" s="26"/>
      <c r="E55" s="26"/>
      <c r="F55" s="26"/>
      <c r="G55" s="26">
        <v>1615</v>
      </c>
      <c r="H55" s="26"/>
      <c r="I55" s="26"/>
      <c r="J55" s="26"/>
      <c r="K55" s="26"/>
      <c r="L55" s="26">
        <v>19547</v>
      </c>
      <c r="M55" s="26"/>
      <c r="N55" s="26"/>
      <c r="O55" s="16"/>
    </row>
    <row r="56" spans="1:15" s="2" customFormat="1" ht="110.4" x14ac:dyDescent="0.2">
      <c r="A56" s="18">
        <v>13</v>
      </c>
      <c r="B56" s="19" t="s">
        <v>84</v>
      </c>
      <c r="C56" s="27">
        <v>492.36750000000001</v>
      </c>
      <c r="D56" s="21">
        <v>11.42</v>
      </c>
      <c r="E56" s="21"/>
      <c r="F56" s="21">
        <v>11.42</v>
      </c>
      <c r="G56" s="21">
        <v>5623</v>
      </c>
      <c r="H56" s="21"/>
      <c r="I56" s="21">
        <v>5623</v>
      </c>
      <c r="J56" s="22" t="s">
        <v>32</v>
      </c>
      <c r="K56" s="22" t="s">
        <v>85</v>
      </c>
      <c r="L56" s="21">
        <v>68843</v>
      </c>
      <c r="M56" s="21"/>
      <c r="N56" s="21">
        <v>68843</v>
      </c>
    </row>
    <row r="57" spans="1:15" s="2" customFormat="1" ht="14.4" x14ac:dyDescent="0.2">
      <c r="A57" s="23" t="s">
        <v>33</v>
      </c>
      <c r="B57" s="24" t="s">
        <v>34</v>
      </c>
      <c r="C57" s="25"/>
      <c r="D57" s="26"/>
      <c r="E57" s="26"/>
      <c r="F57" s="26"/>
      <c r="G57" s="26">
        <v>5623</v>
      </c>
      <c r="H57" s="26"/>
      <c r="I57" s="26"/>
      <c r="J57" s="26"/>
      <c r="K57" s="26"/>
      <c r="L57" s="26">
        <v>68843</v>
      </c>
      <c r="M57" s="26"/>
      <c r="N57" s="26"/>
      <c r="O57" s="16"/>
    </row>
    <row r="58" spans="1:15" s="2" customFormat="1" ht="110.4" x14ac:dyDescent="0.2">
      <c r="A58" s="18">
        <v>14</v>
      </c>
      <c r="B58" s="19" t="s">
        <v>86</v>
      </c>
      <c r="C58" s="27">
        <v>651.01925000000006</v>
      </c>
      <c r="D58" s="21">
        <v>11.42</v>
      </c>
      <c r="E58" s="21"/>
      <c r="F58" s="21">
        <v>11.42</v>
      </c>
      <c r="G58" s="21">
        <v>7435</v>
      </c>
      <c r="H58" s="21"/>
      <c r="I58" s="21">
        <v>7435</v>
      </c>
      <c r="J58" s="22" t="s">
        <v>32</v>
      </c>
      <c r="K58" s="22" t="s">
        <v>85</v>
      </c>
      <c r="L58" s="21">
        <v>91026</v>
      </c>
      <c r="M58" s="21"/>
      <c r="N58" s="21">
        <v>91026</v>
      </c>
    </row>
    <row r="59" spans="1:15" s="2" customFormat="1" ht="14.4" x14ac:dyDescent="0.2">
      <c r="A59" s="28" t="s">
        <v>33</v>
      </c>
      <c r="B59" s="29" t="s">
        <v>34</v>
      </c>
      <c r="C59" s="30"/>
      <c r="D59" s="31"/>
      <c r="E59" s="31"/>
      <c r="F59" s="31"/>
      <c r="G59" s="31">
        <v>7435</v>
      </c>
      <c r="H59" s="31"/>
      <c r="I59" s="31"/>
      <c r="J59" s="31"/>
      <c r="K59" s="31"/>
      <c r="L59" s="31">
        <v>91026</v>
      </c>
      <c r="M59" s="31"/>
      <c r="N59" s="31"/>
      <c r="O59" s="16"/>
    </row>
    <row r="60" spans="1:15" s="2" customFormat="1" ht="27.6" x14ac:dyDescent="0.2">
      <c r="A60" s="59" t="s">
        <v>87</v>
      </c>
      <c r="B60" s="60"/>
      <c r="C60" s="60"/>
      <c r="D60" s="60"/>
      <c r="E60" s="60"/>
      <c r="F60" s="60"/>
      <c r="G60" s="32">
        <v>586663</v>
      </c>
      <c r="H60" s="32" t="s">
        <v>88</v>
      </c>
      <c r="I60" s="32" t="s">
        <v>89</v>
      </c>
      <c r="J60" s="32"/>
      <c r="K60" s="32"/>
      <c r="L60" s="32">
        <v>5738269</v>
      </c>
      <c r="M60" s="32" t="s">
        <v>90</v>
      </c>
      <c r="N60" s="32" t="s">
        <v>91</v>
      </c>
    </row>
    <row r="61" spans="1:15" s="2" customFormat="1" ht="13.8" x14ac:dyDescent="0.2">
      <c r="A61" s="59" t="s">
        <v>92</v>
      </c>
      <c r="B61" s="60"/>
      <c r="C61" s="60"/>
      <c r="D61" s="60"/>
      <c r="E61" s="60"/>
      <c r="F61" s="60"/>
      <c r="G61" s="32"/>
      <c r="H61" s="32"/>
      <c r="I61" s="32"/>
      <c r="J61" s="32"/>
      <c r="K61" s="32"/>
      <c r="L61" s="32"/>
      <c r="M61" s="32"/>
      <c r="N61" s="32"/>
    </row>
    <row r="62" spans="1:15" s="2" customFormat="1" ht="13.8" x14ac:dyDescent="0.2">
      <c r="A62" s="59" t="s">
        <v>93</v>
      </c>
      <c r="B62" s="60"/>
      <c r="C62" s="60"/>
      <c r="D62" s="60"/>
      <c r="E62" s="60"/>
      <c r="F62" s="60"/>
      <c r="G62" s="32">
        <v>40392</v>
      </c>
      <c r="H62" s="32"/>
      <c r="I62" s="32"/>
      <c r="J62" s="32"/>
      <c r="K62" s="32"/>
      <c r="L62" s="32">
        <v>991264</v>
      </c>
      <c r="M62" s="32"/>
      <c r="N62" s="32"/>
    </row>
    <row r="63" spans="1:15" s="2" customFormat="1" ht="13.8" x14ac:dyDescent="0.2">
      <c r="A63" s="59" t="s">
        <v>94</v>
      </c>
      <c r="B63" s="60"/>
      <c r="C63" s="60"/>
      <c r="D63" s="60"/>
      <c r="E63" s="60"/>
      <c r="F63" s="60"/>
      <c r="G63" s="32">
        <v>409522</v>
      </c>
      <c r="H63" s="32"/>
      <c r="I63" s="32"/>
      <c r="J63" s="32"/>
      <c r="K63" s="32"/>
      <c r="L63" s="32">
        <v>3902251</v>
      </c>
      <c r="M63" s="32"/>
      <c r="N63" s="32"/>
    </row>
    <row r="64" spans="1:15" s="2" customFormat="1" ht="13.8" x14ac:dyDescent="0.2">
      <c r="A64" s="59" t="s">
        <v>95</v>
      </c>
      <c r="B64" s="60"/>
      <c r="C64" s="60"/>
      <c r="D64" s="60"/>
      <c r="E64" s="60"/>
      <c r="F64" s="60"/>
      <c r="G64" s="32">
        <v>146970</v>
      </c>
      <c r="H64" s="32"/>
      <c r="I64" s="32"/>
      <c r="J64" s="32"/>
      <c r="K64" s="32"/>
      <c r="L64" s="32">
        <v>1092870</v>
      </c>
      <c r="M64" s="32"/>
      <c r="N64" s="32"/>
    </row>
    <row r="65" spans="1:14" s="2" customFormat="1" ht="13.8" x14ac:dyDescent="0.2">
      <c r="A65" s="61" t="s">
        <v>96</v>
      </c>
      <c r="B65" s="62"/>
      <c r="C65" s="62"/>
      <c r="D65" s="62"/>
      <c r="E65" s="62"/>
      <c r="F65" s="62"/>
      <c r="G65" s="33">
        <v>31506</v>
      </c>
      <c r="H65" s="33"/>
      <c r="I65" s="33"/>
      <c r="J65" s="33"/>
      <c r="K65" s="33"/>
      <c r="L65" s="33">
        <v>773186</v>
      </c>
      <c r="M65" s="33"/>
      <c r="N65" s="33"/>
    </row>
    <row r="66" spans="1:14" s="2" customFormat="1" ht="13.8" x14ac:dyDescent="0.2">
      <c r="A66" s="61" t="s">
        <v>97</v>
      </c>
      <c r="B66" s="62"/>
      <c r="C66" s="62"/>
      <c r="D66" s="62"/>
      <c r="E66" s="62"/>
      <c r="F66" s="62"/>
      <c r="G66" s="33">
        <v>20196</v>
      </c>
      <c r="H66" s="33"/>
      <c r="I66" s="33"/>
      <c r="J66" s="33"/>
      <c r="K66" s="33"/>
      <c r="L66" s="33">
        <v>495632</v>
      </c>
      <c r="M66" s="33"/>
      <c r="N66" s="33"/>
    </row>
    <row r="67" spans="1:14" s="2" customFormat="1" ht="13.8" x14ac:dyDescent="0.2">
      <c r="A67" s="61" t="s">
        <v>98</v>
      </c>
      <c r="B67" s="62"/>
      <c r="C67" s="62"/>
      <c r="D67" s="62"/>
      <c r="E67" s="62"/>
      <c r="F67" s="62"/>
      <c r="G67" s="33"/>
      <c r="H67" s="33"/>
      <c r="I67" s="33"/>
      <c r="J67" s="33"/>
      <c r="K67" s="33"/>
      <c r="L67" s="33"/>
      <c r="M67" s="33"/>
      <c r="N67" s="33"/>
    </row>
    <row r="68" spans="1:14" s="2" customFormat="1" ht="13.8" x14ac:dyDescent="0.2">
      <c r="A68" s="59" t="s">
        <v>99</v>
      </c>
      <c r="B68" s="60"/>
      <c r="C68" s="60"/>
      <c r="D68" s="60"/>
      <c r="E68" s="60"/>
      <c r="F68" s="60"/>
      <c r="G68" s="32">
        <v>193997</v>
      </c>
      <c r="H68" s="32"/>
      <c r="I68" s="32"/>
      <c r="J68" s="32"/>
      <c r="K68" s="32"/>
      <c r="L68" s="32">
        <v>2678514</v>
      </c>
      <c r="M68" s="32"/>
      <c r="N68" s="32"/>
    </row>
    <row r="69" spans="1:14" s="2" customFormat="1" ht="13.8" x14ac:dyDescent="0.2">
      <c r="A69" s="59" t="s">
        <v>100</v>
      </c>
      <c r="B69" s="60"/>
      <c r="C69" s="60"/>
      <c r="D69" s="60"/>
      <c r="E69" s="60"/>
      <c r="F69" s="60"/>
      <c r="G69" s="32">
        <v>409522</v>
      </c>
      <c r="H69" s="32"/>
      <c r="I69" s="32"/>
      <c r="J69" s="32"/>
      <c r="K69" s="32"/>
      <c r="L69" s="32">
        <v>3902251</v>
      </c>
      <c r="M69" s="32"/>
      <c r="N69" s="32"/>
    </row>
    <row r="70" spans="1:14" s="2" customFormat="1" ht="13.8" x14ac:dyDescent="0.2">
      <c r="A70" s="59" t="s">
        <v>101</v>
      </c>
      <c r="B70" s="60"/>
      <c r="C70" s="60"/>
      <c r="D70" s="60"/>
      <c r="E70" s="60"/>
      <c r="F70" s="60"/>
      <c r="G70" s="32">
        <v>34846</v>
      </c>
      <c r="H70" s="32"/>
      <c r="I70" s="32"/>
      <c r="J70" s="32"/>
      <c r="K70" s="32"/>
      <c r="L70" s="32">
        <v>426322</v>
      </c>
      <c r="M70" s="32"/>
      <c r="N70" s="32"/>
    </row>
    <row r="71" spans="1:14" s="2" customFormat="1" ht="13.8" x14ac:dyDescent="0.2">
      <c r="A71" s="59" t="s">
        <v>102</v>
      </c>
      <c r="B71" s="60"/>
      <c r="C71" s="60"/>
      <c r="D71" s="60"/>
      <c r="E71" s="60"/>
      <c r="F71" s="60"/>
      <c r="G71" s="32">
        <v>638365</v>
      </c>
      <c r="H71" s="32"/>
      <c r="I71" s="32"/>
      <c r="J71" s="32"/>
      <c r="K71" s="32"/>
      <c r="L71" s="32">
        <v>7007087</v>
      </c>
      <c r="M71" s="32"/>
      <c r="N71" s="32"/>
    </row>
    <row r="72" spans="1:14" s="2" customFormat="1" ht="13.8" x14ac:dyDescent="0.2">
      <c r="A72" s="59" t="s">
        <v>103</v>
      </c>
      <c r="B72" s="60"/>
      <c r="C72" s="60"/>
      <c r="D72" s="60"/>
      <c r="E72" s="60"/>
      <c r="F72" s="60"/>
      <c r="G72" s="32">
        <v>127673</v>
      </c>
      <c r="H72" s="32"/>
      <c r="I72" s="32"/>
      <c r="J72" s="32"/>
      <c r="K72" s="32"/>
      <c r="L72" s="32">
        <v>1401417</v>
      </c>
      <c r="M72" s="32"/>
      <c r="N72" s="32"/>
    </row>
    <row r="73" spans="1:14" s="2" customFormat="1" ht="13.8" x14ac:dyDescent="0.2">
      <c r="A73" s="61" t="s">
        <v>104</v>
      </c>
      <c r="B73" s="62"/>
      <c r="C73" s="62"/>
      <c r="D73" s="62"/>
      <c r="E73" s="62"/>
      <c r="F73" s="62"/>
      <c r="G73" s="33">
        <v>766038</v>
      </c>
      <c r="H73" s="33"/>
      <c r="I73" s="33"/>
      <c r="J73" s="33"/>
      <c r="K73" s="33"/>
      <c r="L73" s="33">
        <v>8408504</v>
      </c>
      <c r="M73" s="33"/>
      <c r="N73" s="33"/>
    </row>
    <row r="74" spans="1:14" s="2" customFormat="1" ht="13.8" x14ac:dyDescent="0.2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s="3" customFormat="1" ht="13.8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3.8" x14ac:dyDescent="0.25">
      <c r="A76" s="14"/>
      <c r="B76" s="4"/>
      <c r="C76" s="4"/>
      <c r="D76" s="15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3.8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1:14" ht="13.8" x14ac:dyDescent="0.25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ht="13.8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</sheetData>
  <mergeCells count="53">
    <mergeCell ref="A65:F65"/>
    <mergeCell ref="A66:F66"/>
    <mergeCell ref="A67:F67"/>
    <mergeCell ref="A73:F73"/>
    <mergeCell ref="A68:F68"/>
    <mergeCell ref="A69:F69"/>
    <mergeCell ref="A70:F70"/>
    <mergeCell ref="A71:F71"/>
    <mergeCell ref="A72:F72"/>
    <mergeCell ref="A60:F60"/>
    <mergeCell ref="A61:F61"/>
    <mergeCell ref="A62:F62"/>
    <mergeCell ref="A63:F63"/>
    <mergeCell ref="A64:F64"/>
    <mergeCell ref="C22:C24"/>
    <mergeCell ref="L22:N22"/>
    <mergeCell ref="D23:D24"/>
    <mergeCell ref="A26:N26"/>
    <mergeCell ref="A47:N47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A22:A24"/>
    <mergeCell ref="A12:N12"/>
    <mergeCell ref="L17:M17"/>
    <mergeCell ref="B22:B24"/>
    <mergeCell ref="L23:L24"/>
    <mergeCell ref="G23:G24"/>
    <mergeCell ref="L19:M19"/>
    <mergeCell ref="I3:N3"/>
    <mergeCell ref="I4:N4"/>
    <mergeCell ref="A3:E3"/>
    <mergeCell ref="A4:E4"/>
    <mergeCell ref="A7:N7"/>
    <mergeCell ref="A14:N14"/>
    <mergeCell ref="A20:N21"/>
    <mergeCell ref="L15:N15"/>
    <mergeCell ref="I15:K15"/>
    <mergeCell ref="I16:K16"/>
    <mergeCell ref="I17:K17"/>
    <mergeCell ref="I18:K18"/>
    <mergeCell ref="I19:K19"/>
    <mergeCell ref="A15:H15"/>
    <mergeCell ref="A16:H16"/>
    <mergeCell ref="A17:H17"/>
    <mergeCell ref="A18:H18"/>
    <mergeCell ref="A19:H19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2021.1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2021-05-26T08:53:37Z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