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1\А ремонт крышы СОШ 1\на сайт\"/>
    </mc:Choice>
  </mc:AlternateContent>
  <xr:revisionPtr revIDLastSave="0" documentId="13_ncr:1_{8B465737-1EEE-4294-83CA-66DAD4F81D5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_xlnm.Print_Titles" localSheetId="0">'Мои данные'!$20:$20</definedName>
    <definedName name="_xlnm.Print_Area" localSheetId="0">'Мои данные'!$A$1:$N$103</definedName>
  </definedNames>
  <calcPr calcId="181029"/>
</workbook>
</file>

<file path=xl/calcChain.xml><?xml version="1.0" encoding="utf-8"?>
<calcChain xmlns="http://schemas.openxmlformats.org/spreadsheetml/2006/main">
  <c r="L14" i="1" l="1"/>
  <c r="J14" i="1"/>
  <c r="L13" i="1"/>
  <c r="J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6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8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0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2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3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3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4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4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5" authorId="5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5" authorId="5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F16" authorId="6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0" authorId="2" shapeId="0" xr:uid="{00000000-0006-0000-0000-000010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0" authorId="2" shapeId="0" xr:uid="{00000000-0006-0000-0000-000011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0" authorId="2" shapeId="0" xr:uid="{00000000-0006-0000-0000-000012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0" authorId="7" shapeId="0" xr:uid="{00000000-0006-0000-0000-000013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0" authorId="6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0" authorId="6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0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0" authorId="6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0" authorId="6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0" authorId="5" shapeId="0" xr:uid="{00000000-0006-0000-0000-000019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0" authorId="5" shapeId="0" xr:uid="{00000000-0006-0000-0000-00001A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0" authorId="8" shapeId="0" xr:uid="{00000000-0006-0000-0000-00001B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0" authorId="2" shapeId="0" xr:uid="{00000000-0006-0000-0000-00001C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0" authorId="9" shapeId="0" xr:uid="{00000000-0006-0000-0000-00001D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81" authorId="4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81" authorId="10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81" authorId="10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81" authorId="10" shapeId="0" xr:uid="{00000000-0006-0000-0000-000021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81" authorId="8" shapeId="0" xr:uid="{00000000-0006-0000-0000-000022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81" authorId="8" shapeId="0" xr:uid="{00000000-0006-0000-0000-000023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81" authorId="8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101" authorId="8" shapeId="0" xr:uid="{00000000-0006-0000-0000-000025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103" authorId="8" shapeId="0" xr:uid="{00000000-0006-0000-0000-000026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<sst xmlns="http://schemas.openxmlformats.org/spreadsheetml/2006/main" count="341" uniqueCount="234">
  <si>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</si>
  <si>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</si>
  <si>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</si>
  <si>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</si>
  <si>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</si>
  <si>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</si>
  <si>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</si>
  <si>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</si>
  <si>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</si>
  <si>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 xml:space="preserve">Всего </t>
  </si>
  <si>
    <t>Осн. з/п</t>
  </si>
  <si>
    <t>Эксп.</t>
  </si>
  <si>
    <t>Материал</t>
  </si>
  <si>
    <t>В т.ч. з/п</t>
  </si>
  <si>
    <t>Сметная трудоемкость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</si>
  <si>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</si>
  <si>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</si>
  <si>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</si>
  <si>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</si>
  <si>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</si>
  <si>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</si>
  <si>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</si>
  <si>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</si>
  <si>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</si>
  <si>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</si>
  <si>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Основание: </t>
  </si>
  <si>
    <t xml:space="preserve">Раздел 1. </t>
  </si>
  <si>
    <t xml:space="preserve"> ФЕР46-04-008-01
---------------------------------
Разборка покрытий кровель: из рулонных материалов
(100 м2) </t>
  </si>
  <si>
    <t>5,3
----------
(530/100)</t>
  </si>
  <si>
    <t>24,65
----------
1</t>
  </si>
  <si>
    <t>3,015
----------
1</t>
  </si>
  <si>
    <t/>
  </si>
  <si>
    <t>Накладные расходы от ФОТ(14653 руб.)</t>
  </si>
  <si>
    <t>110%*0.9</t>
  </si>
  <si>
    <t>99%=110%*0.9</t>
  </si>
  <si>
    <t>Сметная прибыль от ФОТ(14653 руб.)</t>
  </si>
  <si>
    <t>70%*0.85</t>
  </si>
  <si>
    <t>60%=70%*0.85</t>
  </si>
  <si>
    <t>Всего с НР и СП</t>
  </si>
  <si>
    <t xml:space="preserve"> ФЕР07-05-030-09
---------------------------------
Установка плит парапета массой: до 0,5 т
(100 шт) 
---------------------------------
(Демонтаж (разборка) сборных бетонных и железобетонных конструкций ОЗП=0,8; ЭМ=0,8 к расх.; ЗПМ=0,8; МАТ=0 к расх.; ТЗ=0,8; ТЗМ=0,8)</t>
  </si>
  <si>
    <t>0,06
----------
(6/100)</t>
  </si>
  <si>
    <t>952,17
----------
136,73</t>
  </si>
  <si>
    <t>57
----------
8</t>
  </si>
  <si>
    <t>24,65
----------
6,805</t>
  </si>
  <si>
    <t>7,956
----------
23,635</t>
  </si>
  <si>
    <t>454
----------
194</t>
  </si>
  <si>
    <t>Накладные расходы от ФОТ(617 руб.)</t>
  </si>
  <si>
    <t>155%*0.9</t>
  </si>
  <si>
    <t>140%=155%*0.9</t>
  </si>
  <si>
    <t>Сметная прибыль от ФОТ(617 руб.)</t>
  </si>
  <si>
    <t>100%*0.85</t>
  </si>
  <si>
    <t>85%=100%*0.85</t>
  </si>
  <si>
    <t xml:space="preserve"> ФЕР07-05-030-09
---------------------------------
Установка плит парапета массой: до 0,5 т
(100 шт) </t>
  </si>
  <si>
    <t>357,1
----------
759,58</t>
  </si>
  <si>
    <t>1190,21
----------
170,91</t>
  </si>
  <si>
    <t>21
----------
46</t>
  </si>
  <si>
    <t>71
----------
10</t>
  </si>
  <si>
    <t>528
----------
310</t>
  </si>
  <si>
    <t>568
----------
242</t>
  </si>
  <si>
    <t>Накладные расходы от ФОТ(770 руб.)</t>
  </si>
  <si>
    <t>Сметная прибыль от ФОТ(770 руб.)</t>
  </si>
  <si>
    <t xml:space="preserve"> ФССЦ-05.1.07.22-0028
---------------------------------
Плита парапетная ПП 15.6, бетон B15, объем 0,052 м3, расход арматуры 0,88 кг
(шт) </t>
  </si>
  <si>
    <t xml:space="preserve">
----------
68,87</t>
  </si>
  <si>
    <t xml:space="preserve">
----------
413</t>
  </si>
  <si>
    <t>1
----------
12,249</t>
  </si>
  <si>
    <t>1
----------
1</t>
  </si>
  <si>
    <t xml:space="preserve">
----------
5062</t>
  </si>
  <si>
    <t xml:space="preserve"> ФЕР46-04-001-04
---------------------------------
Разборка: кирпичных стен
(м3) </t>
  </si>
  <si>
    <t>2,663
----------
1</t>
  </si>
  <si>
    <t>Накладные расходы от ФОТ(155 руб.)</t>
  </si>
  <si>
    <t>Сметная прибыль от ФОТ(155 руб.)</t>
  </si>
  <si>
    <t xml:space="preserve"> ФЕРр53-20-1
---------------------------------
Кладка отдельных участков из кирпича: наружных простых стен
(100 м3) </t>
  </si>
  <si>
    <t>0,0015
----------
(0,15/100)</t>
  </si>
  <si>
    <t>4717,94
----------
12485,94</t>
  </si>
  <si>
    <t>3369,6
----------
526,5</t>
  </si>
  <si>
    <t>7
----------
19</t>
  </si>
  <si>
    <t>5
----------
1</t>
  </si>
  <si>
    <t>24,65
----------
5,687</t>
  </si>
  <si>
    <t>8,176
----------
23,635</t>
  </si>
  <si>
    <t>174
----------
107</t>
  </si>
  <si>
    <t>41
----------
19</t>
  </si>
  <si>
    <t>Накладные расходы от ФОТ(193 руб.)</t>
  </si>
  <si>
    <t>Сметная прибыль от ФОТ(193 руб.)</t>
  </si>
  <si>
    <t xml:space="preserve"> Прайс-лист
---------------------------------
Кирпич б/у                      10/1,2
(шт) </t>
  </si>
  <si>
    <t xml:space="preserve">
----------
5,3
(7/1,1/1,2)</t>
  </si>
  <si>
    <t xml:space="preserve">
----------
313</t>
  </si>
  <si>
    <t xml:space="preserve">
----------
8,33
(10/1,2)</t>
  </si>
  <si>
    <t xml:space="preserve">
----------
491</t>
  </si>
  <si>
    <t xml:space="preserve"> ФЕР12-01-010-01
---------------------------------
Устройство мелких покрытий (брандмауэры, парапеты, свесы и т.п.) из листовой оцинкованной стали
(100 м2) </t>
  </si>
  <si>
    <t>0,075
----------
(7,5/100)</t>
  </si>
  <si>
    <t>829,12
----------
6516,18</t>
  </si>
  <si>
    <t>21,88
----------
3,51</t>
  </si>
  <si>
    <t>62
----------
489</t>
  </si>
  <si>
    <t>24,65
----------
5,368</t>
  </si>
  <si>
    <t>8,505
----------
23,624</t>
  </si>
  <si>
    <t>1533
----------
2623</t>
  </si>
  <si>
    <t>14
----------
6</t>
  </si>
  <si>
    <t>Накладные расходы от ФОТ(1539 руб.)</t>
  </si>
  <si>
    <t>120%*0.9</t>
  </si>
  <si>
    <t>108%=120%*0.9</t>
  </si>
  <si>
    <t>Сметная прибыль от ФОТ(1539 руб.)</t>
  </si>
  <si>
    <t>65%*0.85</t>
  </si>
  <si>
    <t>55%=65%*0.85</t>
  </si>
  <si>
    <t xml:space="preserve"> ФССЦ-08.3.05.05-0051
---------------------------------
Сталь листовая оцинкованная, толщина 0,5 мм
(т) </t>
  </si>
  <si>
    <t xml:space="preserve">
----------
11200</t>
  </si>
  <si>
    <t xml:space="preserve">
----------
-479</t>
  </si>
  <si>
    <t>1
----------
5,279</t>
  </si>
  <si>
    <t xml:space="preserve">
----------
-2531</t>
  </si>
  <si>
    <t xml:space="preserve"> ФССЦ-08.3.05.05-0003
---------------------------------
Лист оцинкованный плоский размером 2х1,25 м, толщиной: 0,7 мм
(м2) </t>
  </si>
  <si>
    <t xml:space="preserve">
----------
47,02</t>
  </si>
  <si>
    <t xml:space="preserve">
----------
353</t>
  </si>
  <si>
    <t>1
----------
7,785</t>
  </si>
  <si>
    <t xml:space="preserve">
----------
2745</t>
  </si>
  <si>
    <t xml:space="preserve"> ФЕР06-03-004-12
---------------------------------
Армирование подстилающих слоев и набетонок
(т) </t>
  </si>
  <si>
    <t>0,566979
----------
(490*0,0551*21/1000)</t>
  </si>
  <si>
    <t>102,78
----------
285,6</t>
  </si>
  <si>
    <t>30,45
----------
4,35</t>
  </si>
  <si>
    <t>58
----------
162</t>
  </si>
  <si>
    <t>17
----------
2</t>
  </si>
  <si>
    <t>24,65
----------
5,002</t>
  </si>
  <si>
    <t>9,75
----------
23,554</t>
  </si>
  <si>
    <t>1436
----------
811</t>
  </si>
  <si>
    <t>168
----------
58</t>
  </si>
  <si>
    <t>Накладные расходы от ФОТ(1494 руб.)</t>
  </si>
  <si>
    <t>105%*0.9</t>
  </si>
  <si>
    <t>95%=105%*0.9</t>
  </si>
  <si>
    <t>Сметная прибыль от ФОТ(1494 руб.)</t>
  </si>
  <si>
    <t xml:space="preserve"> ФССЦ-08.1.02.17-0091
---------------------------------
Сетка сварная из арматурной проволоки без покрытия, диаметр проволоки 4,0 мм, размер ячейки 100х100 мм
(м2) </t>
  </si>
  <si>
    <t xml:space="preserve">
----------
14,06</t>
  </si>
  <si>
    <t xml:space="preserve">
----------
7452</t>
  </si>
  <si>
    <t>1
----------
5,139</t>
  </si>
  <si>
    <t xml:space="preserve">
----------
38295</t>
  </si>
  <si>
    <t xml:space="preserve"> ФЕР12-01-017-01
---------------------------------
Устройство выравнивающих стяжек: цементно-песчаных толщиной 15 мм
(100 м2) </t>
  </si>
  <si>
    <t>209,95
----------
36,67</t>
  </si>
  <si>
    <t>189,93
----------
21,86</t>
  </si>
  <si>
    <t>1113
----------
194</t>
  </si>
  <si>
    <t>1007
----------
116</t>
  </si>
  <si>
    <t>24,65
----------
5,494</t>
  </si>
  <si>
    <t>8,31
----------
23,617</t>
  </si>
  <si>
    <t>27429
----------
1068</t>
  </si>
  <si>
    <t>8365
----------
2736</t>
  </si>
  <si>
    <t>Накладные расходы от ФОТ(30165 руб.)</t>
  </si>
  <si>
    <t>Сметная прибыль от ФОТ(30165 руб.)</t>
  </si>
  <si>
    <t xml:space="preserve"> ФССЦ-04.3.01.09-0001
---------------------------------
Раствор готовый кладочный цементный тяжелый
(м3) </t>
  </si>
  <si>
    <t xml:space="preserve">
----------
424,88</t>
  </si>
  <si>
    <t xml:space="preserve">
----------
3445</t>
  </si>
  <si>
    <t>1
----------
8,335</t>
  </si>
  <si>
    <t xml:space="preserve">
----------
28717</t>
  </si>
  <si>
    <t xml:space="preserve"> ФЕР12-01-017-02
---------------------------------
Устройство выравнивающих стяжек: на каждый 1 мм изменения толщины добавлять или исключать к расценке 12-01-017-01
(100 м2) 
---------------------------------
(ПЗ=15 (ОЗП=15; ЭМ=15 к расх.; ЗПМ=15; МАТ=15 к расх.; ТЗ=15; ТЗМ=15))</t>
  </si>
  <si>
    <t>39,9
----------
5,1</t>
  </si>
  <si>
    <t>211
----------
27</t>
  </si>
  <si>
    <t>8,816
----------
23,353</t>
  </si>
  <si>
    <t>1864
----------
631</t>
  </si>
  <si>
    <t>Накладные расходы от ФОТ(17563 руб.)</t>
  </si>
  <si>
    <t>Сметная прибыль от ФОТ(17563 руб.)</t>
  </si>
  <si>
    <t xml:space="preserve"> ФЕР12-01-016-02
---------------------------------
Огрунтовка оснований из бетона или раствора под водоизоляционный кровельный ковер: готовой эмульсией битумной
(100 м2) </t>
  </si>
  <si>
    <t>5,35
----------
(535/100)</t>
  </si>
  <si>
    <t>24,47
----------
90</t>
  </si>
  <si>
    <t>2,63
----------
0,46</t>
  </si>
  <si>
    <t>131
----------
481</t>
  </si>
  <si>
    <t>14
----------
2</t>
  </si>
  <si>
    <t>24,65
----------
11,558</t>
  </si>
  <si>
    <t>9,738
----------
23,739</t>
  </si>
  <si>
    <t>3227
----------
5565</t>
  </si>
  <si>
    <t>137
----------
58</t>
  </si>
  <si>
    <t>Накладные расходы от ФОТ(3285 руб.)</t>
  </si>
  <si>
    <t>Сметная прибыль от ФОТ(3285 руб.)</t>
  </si>
  <si>
    <t xml:space="preserve"> ФССЦ-01.2.03.07-0022
---------------------------------
Эмульсия битумная гидроизоляционная
(т) </t>
  </si>
  <si>
    <t xml:space="preserve">
----------
2000</t>
  </si>
  <si>
    <t xml:space="preserve">
----------
-482</t>
  </si>
  <si>
    <t>1
----------
11,558</t>
  </si>
  <si>
    <t xml:space="preserve">
----------
-5566</t>
  </si>
  <si>
    <t xml:space="preserve"> ФССЦ-01.2.03.05-0011
---------------------------------
Праймер битумный ТЕХНОНИКОЛЬ №01
(л) </t>
  </si>
  <si>
    <t xml:space="preserve">
----------
8,44</t>
  </si>
  <si>
    <t xml:space="preserve">
----------
2032</t>
  </si>
  <si>
    <t>1
----------
10,871</t>
  </si>
  <si>
    <t xml:space="preserve">
----------
22094</t>
  </si>
  <si>
    <t xml:space="preserve"> ФЕР12-01-002-09
---------------------------------
Устройство кровель плоских из наплавляемых материалов: в два слоя
(100 м2) </t>
  </si>
  <si>
    <t>134,98
----------
182,33</t>
  </si>
  <si>
    <t>24,64
----------
3,75</t>
  </si>
  <si>
    <t>722
----------
975</t>
  </si>
  <si>
    <t>132
----------
20</t>
  </si>
  <si>
    <t>24,65
----------
6,974</t>
  </si>
  <si>
    <t>8,922
----------
23,568</t>
  </si>
  <si>
    <t>17801
----------
6803</t>
  </si>
  <si>
    <t>1176
----------
473</t>
  </si>
  <si>
    <t>Накладные расходы от ФОТ(18274 руб.)</t>
  </si>
  <si>
    <t>Сметная прибыль от ФОТ(18274 руб.)</t>
  </si>
  <si>
    <t xml:space="preserve"> ФССЦ-12.1.02.05-0132
---------------------------------
Унифлекс: ХКП
(м2) </t>
  </si>
  <si>
    <t xml:space="preserve">
----------
13,2</t>
  </si>
  <si>
    <t xml:space="preserve">
----------
8051</t>
  </si>
  <si>
    <t>1
----------
11,475</t>
  </si>
  <si>
    <t xml:space="preserve">
----------
92382</t>
  </si>
  <si>
    <t xml:space="preserve"> ФССЦ-12.1.02.05-0134
---------------------------------
Материал рулонный битумно-полимерный кровельный и гидроизоляционный наплавляемый ХПП, для нижних слоев гидроизоляции, основа стеклохолст, гибкость не выше-20 °C, масса 1 м2-3,8 кг, прочность-не менее 300 Н, теплостойкость не менее 95 °C
(м2) </t>
  </si>
  <si>
    <t xml:space="preserve">
----------
10,79</t>
  </si>
  <si>
    <t xml:space="preserve">
----------
6696</t>
  </si>
  <si>
    <t>1
----------
11,801</t>
  </si>
  <si>
    <t xml:space="preserve">
----------
79023</t>
  </si>
  <si>
    <t xml:space="preserve"> ФССЦпг-01-01-01-043
---------------------------------
Погрузо-разгрузочные работы при автомобильных перевозках: Погрузка мусора строительного с погрузкой экскаваторами емкостью ковша до 0,5 м3
(1 т груза) </t>
  </si>
  <si>
    <t>1
----------
12,104</t>
  </si>
  <si>
    <t>12,104
----------
1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</si>
  <si>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</si>
  <si>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1
----------
12,243</t>
  </si>
  <si>
    <t>12,243
----------
1</t>
  </si>
  <si>
    <t>Итого прямые затраты по смете</t>
  </si>
  <si>
    <t>3418
33605</t>
  </si>
  <si>
    <t>1966
186</t>
  </si>
  <si>
    <t>84291
306716</t>
  </si>
  <si>
    <t>16197
4417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</si>
  <si>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</si>
  <si>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</si>
  <si>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</si>
  <si>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</si>
  <si>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</si>
  <si>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</si>
  <si>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</si>
  <si>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</si>
  <si>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Бетонные и железобетонные сборные конструкции в жилищно-гражданском строительстве</t>
  </si>
  <si>
    <t xml:space="preserve">    Стены (ремонтно-строительные)</t>
  </si>
  <si>
    <t xml:space="preserve">    Материалы для строительных работ</t>
  </si>
  <si>
    <t xml:space="preserve">    Кровли</t>
  </si>
  <si>
    <t xml:space="preserve">    Бетонные и железобетонные монолитные конструкции в промышленном строительстве</t>
  </si>
  <si>
    <t xml:space="preserve">    Перевозка грузов (грунт, мусор и подобное)</t>
  </si>
  <si>
    <t xml:space="preserve">    Итого</t>
  </si>
  <si>
    <t xml:space="preserve">    НДС 20%</t>
  </si>
  <si>
    <t xml:space="preserve">    ВСЕГО по смете</t>
  </si>
  <si>
    <t>Составлен в базисных и текущих ценах по состоянию на 1кв. 2021г.</t>
  </si>
  <si>
    <t xml:space="preserve"> </t>
  </si>
  <si>
    <t xml:space="preserve">  </t>
  </si>
  <si>
    <t>на Капитальный ремонт мягкой кровли западной части 1 этажа, МБОУ «Средняя общеобразовательная школа №1» г. Рубцовск</t>
  </si>
  <si>
    <t>МБОУ «Средняя общеобразовательная школа №1»  г. Рубцовск</t>
  </si>
  <si>
    <t>б</t>
  </si>
  <si>
    <t>к информационной карте</t>
  </si>
  <si>
    <t>Приложение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</si>
</sst>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  <xf numFmtId="0" fontId="1" fillId="0" borderId="0"/>
  </cellStyleXfs>
  <cellXfs count="57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0" fillId="0" borderId="0" xfId="24" applyFont="1" applyBorder="1" applyAlignment="1">
      <alignment horizontal="left"/>
    </xf>
    <xf numFmtId="0" fontId="19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9" fontId="12" fillId="0" borderId="1" xfId="21" applyNumberFormat="1" applyFont="1" applyBorder="1" applyAlignment="1">
      <alignment horizontal="right" vertical="top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1" fillId="0" borderId="0" xfId="28"/>
    <xf numFmtId="0" fontId="0" fillId="0" borderId="0" xfId="28" applyFont="1"/>
    <xf numFmtId="0" fontId="10" fillId="0" borderId="2" xfId="24" applyFont="1" applyBorder="1" applyAlignment="1">
      <alignment horizontal="center" wrapText="1"/>
    </xf>
    <xf numFmtId="0" fontId="10" fillId="0" borderId="0" xfId="24" applyFont="1" applyBorder="1" applyAlignment="1">
      <alignment horizontal="left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164" fontId="10" fillId="0" borderId="0" xfId="11" applyNumberFormat="1" applyFont="1" applyAlignment="1">
      <alignment horizontal="right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</cellXfs>
  <cellStyles count="29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 2" xfId="28" xr:uid="{00000000-0005-0000-0000-000012000000}"/>
    <cellStyle name="Обычный_Мои данные" xfId="18" xr:uid="{00000000-0005-0000-0000-000013000000}"/>
    <cellStyle name="Параметр" xfId="19" xr:uid="{00000000-0005-0000-0000-000014000000}"/>
    <cellStyle name="ПеременныеСметы" xfId="20" xr:uid="{00000000-0005-0000-0000-000015000000}"/>
    <cellStyle name="РесСмета" xfId="21" xr:uid="{00000000-0005-0000-0000-000016000000}"/>
    <cellStyle name="СводкаСтоимРаб" xfId="22" xr:uid="{00000000-0005-0000-0000-000017000000}"/>
    <cellStyle name="СводРасч" xfId="23" xr:uid="{00000000-0005-0000-0000-000018000000}"/>
    <cellStyle name="Титул" xfId="24" xr:uid="{00000000-0005-0000-0000-000019000000}"/>
    <cellStyle name="Хвост" xfId="25" xr:uid="{00000000-0005-0000-0000-00001A000000}"/>
    <cellStyle name="Хвост_Переменные и константы" xfId="26" xr:uid="{00000000-0005-0000-0000-00001B000000}"/>
    <cellStyle name="Экспертиза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104"/>
  <sheetViews>
    <sheetView showGridLines="0" tabSelected="1" view="pageBreakPreview" zoomScale="92" zoomScaleNormal="92" zoomScaleSheetLayoutView="92" workbookViewId="0">
      <selection activeCell="J2" sqref="J2"/>
    </sheetView>
  </sheetViews>
  <sheetFormatPr defaultColWidth="9.109375" defaultRowHeight="11.4" outlineLevelRow="1" x14ac:dyDescent="0.2"/>
  <cols>
    <col min="1" max="1" width="6.88671875" style="1" customWidth="1"/>
    <col min="2" max="2" width="69.6640625" style="1" customWidth="1"/>
    <col min="3" max="3" width="11.88671875" style="1" customWidth="1"/>
    <col min="4" max="4" width="10.44140625" style="1" customWidth="1"/>
    <col min="5" max="5" width="10.5546875" style="1" customWidth="1"/>
    <col min="6" max="6" width="9.6640625" style="1" customWidth="1"/>
    <col min="7" max="7" width="10" style="1" customWidth="1"/>
    <col min="8" max="8" width="10.44140625" style="1" customWidth="1"/>
    <col min="9" max="9" width="9.6640625" style="1" customWidth="1"/>
    <col min="10" max="10" width="10.88671875" style="1" customWidth="1"/>
    <col min="11" max="11" width="10.5546875" style="1" customWidth="1"/>
    <col min="12" max="12" width="10.44140625" style="1" customWidth="1"/>
    <col min="13" max="13" width="10.5546875" style="1" customWidth="1"/>
    <col min="14" max="14" width="11.109375" style="1" customWidth="1"/>
    <col min="15" max="16384" width="9.109375" style="1"/>
  </cols>
  <sheetData>
    <row r="1" spans="1:14" ht="13.8" x14ac:dyDescent="0.25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/>
    </row>
    <row r="2" spans="1:14" ht="13.8" outlineLevel="1" x14ac:dyDescent="0.25">
      <c r="A2" s="6"/>
      <c r="B2" s="4"/>
      <c r="C2" s="4"/>
      <c r="D2" s="4"/>
      <c r="E2" s="4"/>
      <c r="F2" s="4"/>
      <c r="G2" s="4"/>
      <c r="H2" s="4"/>
      <c r="I2" s="39" t="s">
        <v>227</v>
      </c>
      <c r="J2" s="40" t="s">
        <v>233</v>
      </c>
      <c r="K2" s="40"/>
      <c r="L2" s="40"/>
      <c r="M2" s="39"/>
      <c r="N2" s="39"/>
    </row>
    <row r="3" spans="1:14" ht="13.8" outlineLevel="1" x14ac:dyDescent="0.25">
      <c r="A3" s="42"/>
      <c r="B3" s="42"/>
      <c r="C3" s="42"/>
      <c r="D3" s="42"/>
      <c r="E3" s="42"/>
      <c r="F3" s="4"/>
      <c r="G3" s="4" t="s">
        <v>231</v>
      </c>
      <c r="H3" s="4"/>
      <c r="I3" s="39"/>
      <c r="J3" s="40" t="s">
        <v>232</v>
      </c>
      <c r="K3" s="40"/>
      <c r="L3" s="40"/>
      <c r="M3" s="39"/>
      <c r="N3" s="39"/>
    </row>
    <row r="4" spans="1:14" ht="13.8" outlineLevel="1" x14ac:dyDescent="0.25">
      <c r="A4" s="42"/>
      <c r="B4" s="42"/>
      <c r="C4" s="42"/>
      <c r="D4" s="42"/>
      <c r="E4" s="42"/>
      <c r="F4" s="4"/>
      <c r="G4" s="4"/>
      <c r="H4" s="4"/>
      <c r="I4" s="40"/>
      <c r="J4" s="39"/>
      <c r="K4" s="40"/>
      <c r="L4" s="40"/>
      <c r="M4" s="39"/>
      <c r="N4" s="39"/>
    </row>
    <row r="5" spans="1:14" ht="13.8" outlineLevel="1" x14ac:dyDescent="0.25">
      <c r="A5" s="7"/>
      <c r="B5" s="4"/>
      <c r="C5" s="4"/>
      <c r="D5" s="4"/>
      <c r="E5" s="4"/>
      <c r="F5" s="4"/>
      <c r="G5" s="4"/>
      <c r="H5" s="4"/>
      <c r="I5" s="40"/>
      <c r="J5" s="40"/>
      <c r="K5" s="40"/>
      <c r="L5" s="40"/>
      <c r="M5" s="39"/>
      <c r="N5" s="39"/>
    </row>
    <row r="6" spans="1:14" ht="15" customHeight="1" x14ac:dyDescent="0.25">
      <c r="A6" s="41" t="s">
        <v>230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13.2" x14ac:dyDescent="0.2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6.8" x14ac:dyDescent="0.2">
      <c r="A8" s="48" t="s">
        <v>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3.2" x14ac:dyDescent="0.2">
      <c r="A9" s="46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ht="12" customHeight="1" x14ac:dyDescent="0.25">
      <c r="A10" s="41" t="s">
        <v>229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13.2" x14ac:dyDescent="0.2">
      <c r="A11" s="49" t="s">
        <v>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ht="13.8" x14ac:dyDescent="0.25">
      <c r="A12" s="4"/>
      <c r="B12" s="42" t="s">
        <v>25</v>
      </c>
      <c r="C12" s="42"/>
      <c r="D12" s="42"/>
      <c r="E12" s="42"/>
      <c r="F12" s="42"/>
      <c r="G12" s="42"/>
      <c r="H12" s="42"/>
      <c r="I12" s="4"/>
      <c r="J12" s="7"/>
      <c r="K12" s="8" t="s">
        <v>23</v>
      </c>
      <c r="L12" s="4"/>
      <c r="M12" s="8" t="s">
        <v>24</v>
      </c>
      <c r="N12" s="4"/>
    </row>
    <row r="13" spans="1:14" ht="13.8" x14ac:dyDescent="0.25">
      <c r="A13" s="9"/>
      <c r="B13" s="4"/>
      <c r="C13" s="4"/>
      <c r="D13" s="10"/>
      <c r="E13" s="10"/>
      <c r="F13" s="7" t="s">
        <v>2</v>
      </c>
      <c r="G13" s="7"/>
      <c r="H13" s="7"/>
      <c r="I13" s="7"/>
      <c r="J13" s="50">
        <f>53844/1000</f>
        <v>53.844000000000001</v>
      </c>
      <c r="K13" s="50"/>
      <c r="L13" s="47">
        <f>662230/1000</f>
        <v>662.23</v>
      </c>
      <c r="M13" s="47"/>
      <c r="N13" s="11" t="s">
        <v>7</v>
      </c>
    </row>
    <row r="14" spans="1:14" ht="13.8" x14ac:dyDescent="0.25">
      <c r="A14" s="9"/>
      <c r="B14" s="4"/>
      <c r="C14" s="12"/>
      <c r="D14" s="10"/>
      <c r="E14" s="10"/>
      <c r="F14" s="7" t="s">
        <v>6</v>
      </c>
      <c r="G14" s="7"/>
      <c r="H14" s="7"/>
      <c r="I14" s="7"/>
      <c r="J14" s="50">
        <f>3604/1000</f>
        <v>3.6040000000000001</v>
      </c>
      <c r="K14" s="50"/>
      <c r="L14" s="43">
        <f>88708/1000</f>
        <v>88.707999999999998</v>
      </c>
      <c r="M14" s="43"/>
      <c r="N14" s="11" t="s">
        <v>7</v>
      </c>
    </row>
    <row r="15" spans="1:14" ht="13.8" x14ac:dyDescent="0.25">
      <c r="A15" s="9"/>
      <c r="B15" s="4"/>
      <c r="C15" s="4"/>
      <c r="D15" s="10"/>
      <c r="E15" s="10"/>
      <c r="F15" s="7" t="s">
        <v>14</v>
      </c>
      <c r="G15" s="7"/>
      <c r="H15" s="7"/>
      <c r="I15" s="7"/>
      <c r="J15" s="50">
        <v>395.93</v>
      </c>
      <c r="K15" s="50"/>
      <c r="L15" s="43">
        <v>395.93</v>
      </c>
      <c r="M15" s="43"/>
      <c r="N15" s="11" t="s">
        <v>8</v>
      </c>
    </row>
    <row r="16" spans="1:14" ht="13.8" x14ac:dyDescent="0.25">
      <c r="A16" s="9"/>
      <c r="B16" s="4"/>
      <c r="C16" s="7"/>
      <c r="D16" s="4"/>
      <c r="E16" s="7"/>
      <c r="F16" s="19" t="s">
        <v>226</v>
      </c>
      <c r="G16" s="7"/>
      <c r="H16" s="7"/>
      <c r="I16" s="7"/>
      <c r="J16" s="7"/>
      <c r="K16" s="4"/>
      <c r="L16" s="4"/>
      <c r="M16" s="4"/>
      <c r="N16" s="4"/>
    </row>
    <row r="17" spans="1:15" ht="32.25" customHeight="1" x14ac:dyDescent="0.2">
      <c r="A17" s="44" t="s">
        <v>3</v>
      </c>
      <c r="B17" s="44" t="s">
        <v>15</v>
      </c>
      <c r="C17" s="44" t="s">
        <v>16</v>
      </c>
      <c r="D17" s="45" t="s">
        <v>18</v>
      </c>
      <c r="E17" s="45"/>
      <c r="F17" s="45"/>
      <c r="G17" s="45" t="s">
        <v>21</v>
      </c>
      <c r="H17" s="45"/>
      <c r="I17" s="45"/>
      <c r="J17" s="44" t="s">
        <v>17</v>
      </c>
      <c r="K17" s="44"/>
      <c r="L17" s="45" t="s">
        <v>22</v>
      </c>
      <c r="M17" s="45"/>
      <c r="N17" s="45"/>
    </row>
    <row r="18" spans="1:15" ht="25.5" customHeight="1" x14ac:dyDescent="0.2">
      <c r="A18" s="44"/>
      <c r="B18" s="44"/>
      <c r="C18" s="44"/>
      <c r="D18" s="45" t="s">
        <v>9</v>
      </c>
      <c r="E18" s="13" t="s">
        <v>19</v>
      </c>
      <c r="F18" s="14" t="s">
        <v>20</v>
      </c>
      <c r="G18" s="45" t="s">
        <v>9</v>
      </c>
      <c r="H18" s="13" t="s">
        <v>19</v>
      </c>
      <c r="I18" s="14" t="s">
        <v>20</v>
      </c>
      <c r="J18" s="14" t="s">
        <v>10</v>
      </c>
      <c r="K18" s="14" t="s">
        <v>11</v>
      </c>
      <c r="L18" s="45" t="s">
        <v>9</v>
      </c>
      <c r="M18" s="13" t="s">
        <v>19</v>
      </c>
      <c r="N18" s="14" t="s">
        <v>20</v>
      </c>
    </row>
    <row r="19" spans="1:15" ht="27.75" customHeight="1" x14ac:dyDescent="0.2">
      <c r="A19" s="44"/>
      <c r="B19" s="44"/>
      <c r="C19" s="44"/>
      <c r="D19" s="45"/>
      <c r="E19" s="14" t="s">
        <v>12</v>
      </c>
      <c r="F19" s="13" t="s">
        <v>13</v>
      </c>
      <c r="G19" s="45"/>
      <c r="H19" s="14" t="s">
        <v>12</v>
      </c>
      <c r="I19" s="13" t="s">
        <v>13</v>
      </c>
      <c r="J19" s="13" t="s">
        <v>12</v>
      </c>
      <c r="K19" s="14" t="s">
        <v>13</v>
      </c>
      <c r="L19" s="45"/>
      <c r="M19" s="14" t="s">
        <v>12</v>
      </c>
      <c r="N19" s="13" t="s">
        <v>13</v>
      </c>
    </row>
    <row r="20" spans="1:15" s="2" customFormat="1" ht="13.8" x14ac:dyDescent="0.25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</row>
    <row r="21" spans="1:15" s="2" customFormat="1" ht="18" customHeight="1" x14ac:dyDescent="0.2">
      <c r="A21" s="51" t="s">
        <v>26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5" s="2" customFormat="1" ht="57" customHeight="1" x14ac:dyDescent="0.2">
      <c r="A22" s="22">
        <v>1</v>
      </c>
      <c r="B22" s="23" t="s">
        <v>27</v>
      </c>
      <c r="C22" s="24" t="s">
        <v>28</v>
      </c>
      <c r="D22" s="25">
        <v>153.59</v>
      </c>
      <c r="E22" s="25">
        <v>112.16</v>
      </c>
      <c r="F22" s="25">
        <v>41.43</v>
      </c>
      <c r="G22" s="25">
        <v>814</v>
      </c>
      <c r="H22" s="25">
        <v>594</v>
      </c>
      <c r="I22" s="25">
        <v>220</v>
      </c>
      <c r="J22" s="26" t="s">
        <v>29</v>
      </c>
      <c r="K22" s="26" t="s">
        <v>30</v>
      </c>
      <c r="L22" s="25">
        <v>15315</v>
      </c>
      <c r="M22" s="25">
        <v>14653</v>
      </c>
      <c r="N22" s="25">
        <v>662</v>
      </c>
    </row>
    <row r="23" spans="1:15" s="2" customFormat="1" ht="14.4" x14ac:dyDescent="0.2">
      <c r="A23" s="27" t="s">
        <v>31</v>
      </c>
      <c r="B23" s="28" t="s">
        <v>32</v>
      </c>
      <c r="C23" s="29"/>
      <c r="D23" s="30" t="s">
        <v>33</v>
      </c>
      <c r="E23" s="30"/>
      <c r="F23" s="30"/>
      <c r="G23" s="30">
        <v>588</v>
      </c>
      <c r="H23" s="30"/>
      <c r="I23" s="30"/>
      <c r="J23" s="30"/>
      <c r="K23" s="30" t="s">
        <v>34</v>
      </c>
      <c r="L23" s="30">
        <v>14506</v>
      </c>
      <c r="M23" s="30"/>
      <c r="N23" s="30"/>
      <c r="O23" s="20"/>
    </row>
    <row r="24" spans="1:15" s="2" customFormat="1" ht="14.4" x14ac:dyDescent="0.2">
      <c r="A24" s="27" t="s">
        <v>31</v>
      </c>
      <c r="B24" s="28" t="s">
        <v>35</v>
      </c>
      <c r="C24" s="29"/>
      <c r="D24" s="30" t="s">
        <v>36</v>
      </c>
      <c r="E24" s="30"/>
      <c r="F24" s="30"/>
      <c r="G24" s="30">
        <v>353</v>
      </c>
      <c r="H24" s="30"/>
      <c r="I24" s="30"/>
      <c r="J24" s="30"/>
      <c r="K24" s="30" t="s">
        <v>37</v>
      </c>
      <c r="L24" s="30">
        <v>8792</v>
      </c>
      <c r="M24" s="30"/>
      <c r="N24" s="30"/>
      <c r="O24" s="20"/>
    </row>
    <row r="25" spans="1:15" s="2" customFormat="1" ht="14.4" x14ac:dyDescent="0.2">
      <c r="A25" s="27" t="s">
        <v>31</v>
      </c>
      <c r="B25" s="28" t="s">
        <v>38</v>
      </c>
      <c r="C25" s="29"/>
      <c r="D25" s="30"/>
      <c r="E25" s="30"/>
      <c r="F25" s="30"/>
      <c r="G25" s="30">
        <v>1755</v>
      </c>
      <c r="H25" s="30"/>
      <c r="I25" s="30"/>
      <c r="J25" s="30"/>
      <c r="K25" s="30"/>
      <c r="L25" s="30">
        <v>38613</v>
      </c>
      <c r="M25" s="30"/>
      <c r="N25" s="30"/>
      <c r="O25" s="20"/>
    </row>
    <row r="26" spans="1:15" s="2" customFormat="1" ht="114.75" customHeight="1" x14ac:dyDescent="0.2">
      <c r="A26" s="22">
        <v>2</v>
      </c>
      <c r="B26" s="23" t="s">
        <v>39</v>
      </c>
      <c r="C26" s="24" t="s">
        <v>40</v>
      </c>
      <c r="D26" s="25">
        <v>1237.8499999999999</v>
      </c>
      <c r="E26" s="25">
        <v>285.68</v>
      </c>
      <c r="F26" s="26" t="s">
        <v>41</v>
      </c>
      <c r="G26" s="25">
        <v>74</v>
      </c>
      <c r="H26" s="25">
        <v>17</v>
      </c>
      <c r="I26" s="26" t="s">
        <v>42</v>
      </c>
      <c r="J26" s="26" t="s">
        <v>43</v>
      </c>
      <c r="K26" s="26" t="s">
        <v>44</v>
      </c>
      <c r="L26" s="25">
        <v>877</v>
      </c>
      <c r="M26" s="25">
        <v>423</v>
      </c>
      <c r="N26" s="26" t="s">
        <v>45</v>
      </c>
    </row>
    <row r="27" spans="1:15" s="2" customFormat="1" ht="14.4" x14ac:dyDescent="0.2">
      <c r="A27" s="27" t="s">
        <v>31</v>
      </c>
      <c r="B27" s="28" t="s">
        <v>46</v>
      </c>
      <c r="C27" s="29"/>
      <c r="D27" s="30" t="s">
        <v>47</v>
      </c>
      <c r="E27" s="30"/>
      <c r="F27" s="30"/>
      <c r="G27" s="30">
        <v>35</v>
      </c>
      <c r="H27" s="30"/>
      <c r="I27" s="30"/>
      <c r="J27" s="30"/>
      <c r="K27" s="30" t="s">
        <v>48</v>
      </c>
      <c r="L27" s="30">
        <v>864</v>
      </c>
      <c r="M27" s="30"/>
      <c r="N27" s="30"/>
      <c r="O27" s="20"/>
    </row>
    <row r="28" spans="1:15" s="2" customFormat="1" ht="14.4" x14ac:dyDescent="0.2">
      <c r="A28" s="27" t="s">
        <v>31</v>
      </c>
      <c r="B28" s="28" t="s">
        <v>49</v>
      </c>
      <c r="C28" s="29"/>
      <c r="D28" s="30" t="s">
        <v>50</v>
      </c>
      <c r="E28" s="30"/>
      <c r="F28" s="30"/>
      <c r="G28" s="30">
        <v>21</v>
      </c>
      <c r="H28" s="30"/>
      <c r="I28" s="30"/>
      <c r="J28" s="30"/>
      <c r="K28" s="30" t="s">
        <v>51</v>
      </c>
      <c r="L28" s="30">
        <v>524</v>
      </c>
      <c r="M28" s="30"/>
      <c r="N28" s="30"/>
      <c r="O28" s="20"/>
    </row>
    <row r="29" spans="1:15" s="2" customFormat="1" ht="14.4" x14ac:dyDescent="0.2">
      <c r="A29" s="27" t="s">
        <v>31</v>
      </c>
      <c r="B29" s="28" t="s">
        <v>38</v>
      </c>
      <c r="C29" s="29"/>
      <c r="D29" s="30"/>
      <c r="E29" s="30"/>
      <c r="F29" s="30"/>
      <c r="G29" s="30">
        <v>130</v>
      </c>
      <c r="H29" s="30"/>
      <c r="I29" s="30"/>
      <c r="J29" s="30"/>
      <c r="K29" s="30"/>
      <c r="L29" s="30">
        <v>2265</v>
      </c>
      <c r="M29" s="30"/>
      <c r="N29" s="30"/>
      <c r="O29" s="20"/>
    </row>
    <row r="30" spans="1:15" s="2" customFormat="1" ht="54.75" customHeight="1" x14ac:dyDescent="0.2">
      <c r="A30" s="22">
        <v>3</v>
      </c>
      <c r="B30" s="23" t="s">
        <v>52</v>
      </c>
      <c r="C30" s="24" t="s">
        <v>40</v>
      </c>
      <c r="D30" s="25">
        <v>2306.89</v>
      </c>
      <c r="E30" s="26" t="s">
        <v>53</v>
      </c>
      <c r="F30" s="26" t="s">
        <v>54</v>
      </c>
      <c r="G30" s="25">
        <v>138</v>
      </c>
      <c r="H30" s="26" t="s">
        <v>55</v>
      </c>
      <c r="I30" s="26" t="s">
        <v>56</v>
      </c>
      <c r="J30" s="26" t="s">
        <v>43</v>
      </c>
      <c r="K30" s="26" t="s">
        <v>44</v>
      </c>
      <c r="L30" s="25">
        <v>1406</v>
      </c>
      <c r="M30" s="26" t="s">
        <v>57</v>
      </c>
      <c r="N30" s="26" t="s">
        <v>58</v>
      </c>
    </row>
    <row r="31" spans="1:15" s="2" customFormat="1" ht="14.4" x14ac:dyDescent="0.2">
      <c r="A31" s="27" t="s">
        <v>31</v>
      </c>
      <c r="B31" s="28" t="s">
        <v>59</v>
      </c>
      <c r="C31" s="29"/>
      <c r="D31" s="30" t="s">
        <v>47</v>
      </c>
      <c r="E31" s="30"/>
      <c r="F31" s="30"/>
      <c r="G31" s="30">
        <v>43</v>
      </c>
      <c r="H31" s="30"/>
      <c r="I31" s="30"/>
      <c r="J31" s="30"/>
      <c r="K31" s="30" t="s">
        <v>48</v>
      </c>
      <c r="L31" s="30">
        <v>1078</v>
      </c>
      <c r="M31" s="30"/>
      <c r="N31" s="30"/>
      <c r="O31" s="20"/>
    </row>
    <row r="32" spans="1:15" s="2" customFormat="1" ht="14.4" x14ac:dyDescent="0.2">
      <c r="A32" s="27" t="s">
        <v>31</v>
      </c>
      <c r="B32" s="28" t="s">
        <v>60</v>
      </c>
      <c r="C32" s="29"/>
      <c r="D32" s="30" t="s">
        <v>50</v>
      </c>
      <c r="E32" s="30"/>
      <c r="F32" s="30"/>
      <c r="G32" s="30">
        <v>26</v>
      </c>
      <c r="H32" s="30"/>
      <c r="I32" s="30"/>
      <c r="J32" s="30"/>
      <c r="K32" s="30" t="s">
        <v>51</v>
      </c>
      <c r="L32" s="30">
        <v>655</v>
      </c>
      <c r="M32" s="30"/>
      <c r="N32" s="30"/>
      <c r="O32" s="20"/>
    </row>
    <row r="33" spans="1:15" s="2" customFormat="1" ht="14.4" x14ac:dyDescent="0.2">
      <c r="A33" s="27" t="s">
        <v>31</v>
      </c>
      <c r="B33" s="28" t="s">
        <v>38</v>
      </c>
      <c r="C33" s="29"/>
      <c r="D33" s="30"/>
      <c r="E33" s="30"/>
      <c r="F33" s="30"/>
      <c r="G33" s="30">
        <v>207</v>
      </c>
      <c r="H33" s="30"/>
      <c r="I33" s="30"/>
      <c r="J33" s="30"/>
      <c r="K33" s="30"/>
      <c r="L33" s="30">
        <v>3139</v>
      </c>
      <c r="M33" s="30"/>
      <c r="N33" s="30"/>
      <c r="O33" s="20"/>
    </row>
    <row r="34" spans="1:15" s="2" customFormat="1" ht="70.5" customHeight="1" x14ac:dyDescent="0.2">
      <c r="A34" s="22">
        <v>4</v>
      </c>
      <c r="B34" s="23" t="s">
        <v>61</v>
      </c>
      <c r="C34" s="31">
        <v>6</v>
      </c>
      <c r="D34" s="25">
        <v>68.87</v>
      </c>
      <c r="E34" s="26" t="s">
        <v>62</v>
      </c>
      <c r="F34" s="25"/>
      <c r="G34" s="25">
        <v>413</v>
      </c>
      <c r="H34" s="26" t="s">
        <v>63</v>
      </c>
      <c r="I34" s="25"/>
      <c r="J34" s="26" t="s">
        <v>64</v>
      </c>
      <c r="K34" s="26" t="s">
        <v>65</v>
      </c>
      <c r="L34" s="25">
        <v>5062</v>
      </c>
      <c r="M34" s="26" t="s">
        <v>66</v>
      </c>
      <c r="N34" s="25"/>
    </row>
    <row r="35" spans="1:15" s="2" customFormat="1" ht="55.2" x14ac:dyDescent="0.2">
      <c r="A35" s="22">
        <v>5</v>
      </c>
      <c r="B35" s="23" t="s">
        <v>67</v>
      </c>
      <c r="C35" s="31">
        <v>0.1</v>
      </c>
      <c r="D35" s="25">
        <v>122.56</v>
      </c>
      <c r="E35" s="25">
        <v>62.91</v>
      </c>
      <c r="F35" s="25">
        <v>59.65</v>
      </c>
      <c r="G35" s="25">
        <v>12</v>
      </c>
      <c r="H35" s="25">
        <v>6</v>
      </c>
      <c r="I35" s="25">
        <v>6</v>
      </c>
      <c r="J35" s="26" t="s">
        <v>29</v>
      </c>
      <c r="K35" s="26" t="s">
        <v>68</v>
      </c>
      <c r="L35" s="25">
        <v>171</v>
      </c>
      <c r="M35" s="25">
        <v>155</v>
      </c>
      <c r="N35" s="25">
        <v>16</v>
      </c>
    </row>
    <row r="36" spans="1:15" s="2" customFormat="1" ht="14.4" x14ac:dyDescent="0.2">
      <c r="A36" s="27" t="s">
        <v>31</v>
      </c>
      <c r="B36" s="28" t="s">
        <v>69</v>
      </c>
      <c r="C36" s="29"/>
      <c r="D36" s="30" t="s">
        <v>33</v>
      </c>
      <c r="E36" s="30"/>
      <c r="F36" s="30"/>
      <c r="G36" s="30">
        <v>6</v>
      </c>
      <c r="H36" s="30"/>
      <c r="I36" s="30"/>
      <c r="J36" s="30"/>
      <c r="K36" s="30" t="s">
        <v>34</v>
      </c>
      <c r="L36" s="30">
        <v>153</v>
      </c>
      <c r="M36" s="30"/>
      <c r="N36" s="30"/>
      <c r="O36" s="20"/>
    </row>
    <row r="37" spans="1:15" s="2" customFormat="1" ht="14.4" x14ac:dyDescent="0.2">
      <c r="A37" s="27" t="s">
        <v>31</v>
      </c>
      <c r="B37" s="28" t="s">
        <v>70</v>
      </c>
      <c r="C37" s="29"/>
      <c r="D37" s="30" t="s">
        <v>36</v>
      </c>
      <c r="E37" s="30"/>
      <c r="F37" s="30"/>
      <c r="G37" s="30">
        <v>4</v>
      </c>
      <c r="H37" s="30"/>
      <c r="I37" s="30"/>
      <c r="J37" s="30"/>
      <c r="K37" s="30" t="s">
        <v>37</v>
      </c>
      <c r="L37" s="30">
        <v>93</v>
      </c>
      <c r="M37" s="30"/>
      <c r="N37" s="30"/>
      <c r="O37" s="20"/>
    </row>
    <row r="38" spans="1:15" s="2" customFormat="1" ht="14.4" x14ac:dyDescent="0.2">
      <c r="A38" s="27" t="s">
        <v>31</v>
      </c>
      <c r="B38" s="28" t="s">
        <v>38</v>
      </c>
      <c r="C38" s="29"/>
      <c r="D38" s="30"/>
      <c r="E38" s="30"/>
      <c r="F38" s="30"/>
      <c r="G38" s="30">
        <v>22</v>
      </c>
      <c r="H38" s="30"/>
      <c r="I38" s="30"/>
      <c r="J38" s="30"/>
      <c r="K38" s="30"/>
      <c r="L38" s="30">
        <v>417</v>
      </c>
      <c r="M38" s="30"/>
      <c r="N38" s="30"/>
      <c r="O38" s="20"/>
    </row>
    <row r="39" spans="1:15" s="2" customFormat="1" ht="58.5" customHeight="1" x14ac:dyDescent="0.2">
      <c r="A39" s="22">
        <v>6</v>
      </c>
      <c r="B39" s="23" t="s">
        <v>71</v>
      </c>
      <c r="C39" s="24" t="s">
        <v>72</v>
      </c>
      <c r="D39" s="25">
        <v>20573.48</v>
      </c>
      <c r="E39" s="26" t="s">
        <v>73</v>
      </c>
      <c r="F39" s="26" t="s">
        <v>74</v>
      </c>
      <c r="G39" s="25">
        <v>31</v>
      </c>
      <c r="H39" s="26" t="s">
        <v>75</v>
      </c>
      <c r="I39" s="26" t="s">
        <v>76</v>
      </c>
      <c r="J39" s="26" t="s">
        <v>77</v>
      </c>
      <c r="K39" s="26" t="s">
        <v>78</v>
      </c>
      <c r="L39" s="25">
        <v>322</v>
      </c>
      <c r="M39" s="26" t="s">
        <v>79</v>
      </c>
      <c r="N39" s="26" t="s">
        <v>80</v>
      </c>
    </row>
    <row r="40" spans="1:15" s="2" customFormat="1" ht="14.4" x14ac:dyDescent="0.2">
      <c r="A40" s="27" t="s">
        <v>31</v>
      </c>
      <c r="B40" s="28" t="s">
        <v>81</v>
      </c>
      <c r="C40" s="29"/>
      <c r="D40" s="32">
        <v>0.86</v>
      </c>
      <c r="E40" s="30"/>
      <c r="F40" s="30"/>
      <c r="G40" s="30">
        <v>7</v>
      </c>
      <c r="H40" s="30"/>
      <c r="I40" s="30"/>
      <c r="J40" s="30"/>
      <c r="K40" s="32">
        <v>0.86</v>
      </c>
      <c r="L40" s="30">
        <v>166</v>
      </c>
      <c r="M40" s="30"/>
      <c r="N40" s="30"/>
      <c r="O40" s="20"/>
    </row>
    <row r="41" spans="1:15" s="2" customFormat="1" ht="14.4" x14ac:dyDescent="0.2">
      <c r="A41" s="27" t="s">
        <v>31</v>
      </c>
      <c r="B41" s="28" t="s">
        <v>82</v>
      </c>
      <c r="C41" s="29"/>
      <c r="D41" s="32">
        <v>0.7</v>
      </c>
      <c r="E41" s="30"/>
      <c r="F41" s="30"/>
      <c r="G41" s="30">
        <v>6</v>
      </c>
      <c r="H41" s="30"/>
      <c r="I41" s="30"/>
      <c r="J41" s="30"/>
      <c r="K41" s="32">
        <v>0.7</v>
      </c>
      <c r="L41" s="30">
        <v>135</v>
      </c>
      <c r="M41" s="30"/>
      <c r="N41" s="30"/>
      <c r="O41" s="20"/>
    </row>
    <row r="42" spans="1:15" s="2" customFormat="1" ht="14.4" x14ac:dyDescent="0.2">
      <c r="A42" s="27" t="s">
        <v>31</v>
      </c>
      <c r="B42" s="28" t="s">
        <v>38</v>
      </c>
      <c r="C42" s="29"/>
      <c r="D42" s="30"/>
      <c r="E42" s="30"/>
      <c r="F42" s="30"/>
      <c r="G42" s="30">
        <v>44</v>
      </c>
      <c r="H42" s="30"/>
      <c r="I42" s="30"/>
      <c r="J42" s="30"/>
      <c r="K42" s="30"/>
      <c r="L42" s="30">
        <v>623</v>
      </c>
      <c r="M42" s="30"/>
      <c r="N42" s="30"/>
      <c r="O42" s="20"/>
    </row>
    <row r="43" spans="1:15" s="2" customFormat="1" ht="55.2" x14ac:dyDescent="0.2">
      <c r="A43" s="22">
        <v>7</v>
      </c>
      <c r="B43" s="23" t="s">
        <v>83</v>
      </c>
      <c r="C43" s="31">
        <v>59</v>
      </c>
      <c r="D43" s="25">
        <v>5.3</v>
      </c>
      <c r="E43" s="26" t="s">
        <v>84</v>
      </c>
      <c r="F43" s="25"/>
      <c r="G43" s="25">
        <v>313</v>
      </c>
      <c r="H43" s="26" t="s">
        <v>85</v>
      </c>
      <c r="I43" s="25"/>
      <c r="J43" s="26" t="s">
        <v>86</v>
      </c>
      <c r="K43" s="25"/>
      <c r="L43" s="25">
        <v>491</v>
      </c>
      <c r="M43" s="26" t="s">
        <v>87</v>
      </c>
      <c r="N43" s="25"/>
    </row>
    <row r="44" spans="1:15" s="2" customFormat="1" ht="70.5" customHeight="1" x14ac:dyDescent="0.2">
      <c r="A44" s="22">
        <v>8</v>
      </c>
      <c r="B44" s="23" t="s">
        <v>88</v>
      </c>
      <c r="C44" s="24" t="s">
        <v>89</v>
      </c>
      <c r="D44" s="25">
        <v>7367.18</v>
      </c>
      <c r="E44" s="26" t="s">
        <v>90</v>
      </c>
      <c r="F44" s="26" t="s">
        <v>91</v>
      </c>
      <c r="G44" s="25">
        <v>553</v>
      </c>
      <c r="H44" s="26" t="s">
        <v>92</v>
      </c>
      <c r="I44" s="25">
        <v>2</v>
      </c>
      <c r="J44" s="26" t="s">
        <v>93</v>
      </c>
      <c r="K44" s="26" t="s">
        <v>94</v>
      </c>
      <c r="L44" s="25">
        <v>4170</v>
      </c>
      <c r="M44" s="26" t="s">
        <v>95</v>
      </c>
      <c r="N44" s="26" t="s">
        <v>96</v>
      </c>
    </row>
    <row r="45" spans="1:15" s="2" customFormat="1" ht="14.4" x14ac:dyDescent="0.2">
      <c r="A45" s="27" t="s">
        <v>31</v>
      </c>
      <c r="B45" s="28" t="s">
        <v>97</v>
      </c>
      <c r="C45" s="29"/>
      <c r="D45" s="30" t="s">
        <v>98</v>
      </c>
      <c r="E45" s="30"/>
      <c r="F45" s="30"/>
      <c r="G45" s="30">
        <v>67</v>
      </c>
      <c r="H45" s="30"/>
      <c r="I45" s="30"/>
      <c r="J45" s="30"/>
      <c r="K45" s="30" t="s">
        <v>99</v>
      </c>
      <c r="L45" s="30">
        <v>1662</v>
      </c>
      <c r="M45" s="30"/>
      <c r="N45" s="30"/>
      <c r="O45" s="20"/>
    </row>
    <row r="46" spans="1:15" s="2" customFormat="1" ht="14.4" x14ac:dyDescent="0.2">
      <c r="A46" s="27" t="s">
        <v>31</v>
      </c>
      <c r="B46" s="28" t="s">
        <v>100</v>
      </c>
      <c r="C46" s="29"/>
      <c r="D46" s="30" t="s">
        <v>101</v>
      </c>
      <c r="E46" s="30"/>
      <c r="F46" s="30"/>
      <c r="G46" s="30">
        <v>34</v>
      </c>
      <c r="H46" s="30"/>
      <c r="I46" s="30"/>
      <c r="J46" s="30"/>
      <c r="K46" s="30" t="s">
        <v>102</v>
      </c>
      <c r="L46" s="30">
        <v>846</v>
      </c>
      <c r="M46" s="30"/>
      <c r="N46" s="30"/>
      <c r="O46" s="20"/>
    </row>
    <row r="47" spans="1:15" s="2" customFormat="1" ht="14.4" x14ac:dyDescent="0.2">
      <c r="A47" s="27" t="s">
        <v>31</v>
      </c>
      <c r="B47" s="28" t="s">
        <v>38</v>
      </c>
      <c r="C47" s="29"/>
      <c r="D47" s="30"/>
      <c r="E47" s="30"/>
      <c r="F47" s="30"/>
      <c r="G47" s="30">
        <v>654</v>
      </c>
      <c r="H47" s="30"/>
      <c r="I47" s="30"/>
      <c r="J47" s="30"/>
      <c r="K47" s="30"/>
      <c r="L47" s="30">
        <v>6678</v>
      </c>
      <c r="M47" s="30"/>
      <c r="N47" s="30"/>
      <c r="O47" s="20"/>
    </row>
    <row r="48" spans="1:15" s="2" customFormat="1" ht="55.5" customHeight="1" x14ac:dyDescent="0.2">
      <c r="A48" s="22">
        <v>9</v>
      </c>
      <c r="B48" s="23" t="s">
        <v>103</v>
      </c>
      <c r="C48" s="31">
        <v>-4.2799999999999998E-2</v>
      </c>
      <c r="D48" s="25">
        <v>11200</v>
      </c>
      <c r="E48" s="26" t="s">
        <v>104</v>
      </c>
      <c r="F48" s="25"/>
      <c r="G48" s="25">
        <v>-479</v>
      </c>
      <c r="H48" s="26" t="s">
        <v>105</v>
      </c>
      <c r="I48" s="25"/>
      <c r="J48" s="26" t="s">
        <v>106</v>
      </c>
      <c r="K48" s="26" t="s">
        <v>65</v>
      </c>
      <c r="L48" s="25">
        <v>-2531</v>
      </c>
      <c r="M48" s="26" t="s">
        <v>107</v>
      </c>
      <c r="N48" s="25"/>
    </row>
    <row r="49" spans="1:15" s="2" customFormat="1" ht="56.25" customHeight="1" x14ac:dyDescent="0.2">
      <c r="A49" s="22">
        <v>10</v>
      </c>
      <c r="B49" s="23" t="s">
        <v>108</v>
      </c>
      <c r="C49" s="31">
        <v>7.5</v>
      </c>
      <c r="D49" s="25">
        <v>47.02</v>
      </c>
      <c r="E49" s="26" t="s">
        <v>109</v>
      </c>
      <c r="F49" s="25"/>
      <c r="G49" s="25">
        <v>353</v>
      </c>
      <c r="H49" s="26" t="s">
        <v>110</v>
      </c>
      <c r="I49" s="25"/>
      <c r="J49" s="26" t="s">
        <v>111</v>
      </c>
      <c r="K49" s="26" t="s">
        <v>65</v>
      </c>
      <c r="L49" s="25">
        <v>2745</v>
      </c>
      <c r="M49" s="26" t="s">
        <v>112</v>
      </c>
      <c r="N49" s="25"/>
    </row>
    <row r="50" spans="1:15" s="2" customFormat="1" ht="58.5" customHeight="1" x14ac:dyDescent="0.2">
      <c r="A50" s="22">
        <v>11</v>
      </c>
      <c r="B50" s="23" t="s">
        <v>113</v>
      </c>
      <c r="C50" s="24" t="s">
        <v>114</v>
      </c>
      <c r="D50" s="25">
        <v>418.83</v>
      </c>
      <c r="E50" s="26" t="s">
        <v>115</v>
      </c>
      <c r="F50" s="26" t="s">
        <v>116</v>
      </c>
      <c r="G50" s="25">
        <v>237</v>
      </c>
      <c r="H50" s="26" t="s">
        <v>117</v>
      </c>
      <c r="I50" s="26" t="s">
        <v>118</v>
      </c>
      <c r="J50" s="26" t="s">
        <v>119</v>
      </c>
      <c r="K50" s="26" t="s">
        <v>120</v>
      </c>
      <c r="L50" s="25">
        <v>2415</v>
      </c>
      <c r="M50" s="26" t="s">
        <v>121</v>
      </c>
      <c r="N50" s="26" t="s">
        <v>122</v>
      </c>
    </row>
    <row r="51" spans="1:15" s="2" customFormat="1" ht="14.4" x14ac:dyDescent="0.2">
      <c r="A51" s="27" t="s">
        <v>31</v>
      </c>
      <c r="B51" s="28" t="s">
        <v>123</v>
      </c>
      <c r="C51" s="29"/>
      <c r="D51" s="30" t="s">
        <v>124</v>
      </c>
      <c r="E51" s="30"/>
      <c r="F51" s="30"/>
      <c r="G51" s="30">
        <v>57</v>
      </c>
      <c r="H51" s="30"/>
      <c r="I51" s="30"/>
      <c r="J51" s="30"/>
      <c r="K51" s="30" t="s">
        <v>125</v>
      </c>
      <c r="L51" s="30">
        <v>1419</v>
      </c>
      <c r="M51" s="30"/>
      <c r="N51" s="30"/>
      <c r="O51" s="20"/>
    </row>
    <row r="52" spans="1:15" s="2" customFormat="1" ht="14.4" x14ac:dyDescent="0.2">
      <c r="A52" s="27" t="s">
        <v>31</v>
      </c>
      <c r="B52" s="28" t="s">
        <v>126</v>
      </c>
      <c r="C52" s="29"/>
      <c r="D52" s="30" t="s">
        <v>101</v>
      </c>
      <c r="E52" s="30"/>
      <c r="F52" s="30"/>
      <c r="G52" s="30">
        <v>33</v>
      </c>
      <c r="H52" s="30"/>
      <c r="I52" s="30"/>
      <c r="J52" s="30"/>
      <c r="K52" s="30" t="s">
        <v>102</v>
      </c>
      <c r="L52" s="30">
        <v>822</v>
      </c>
      <c r="M52" s="30"/>
      <c r="N52" s="30"/>
      <c r="O52" s="20"/>
    </row>
    <row r="53" spans="1:15" s="2" customFormat="1" ht="14.4" x14ac:dyDescent="0.2">
      <c r="A53" s="27" t="s">
        <v>31</v>
      </c>
      <c r="B53" s="28" t="s">
        <v>38</v>
      </c>
      <c r="C53" s="29"/>
      <c r="D53" s="30"/>
      <c r="E53" s="30"/>
      <c r="F53" s="30"/>
      <c r="G53" s="30">
        <v>327</v>
      </c>
      <c r="H53" s="30"/>
      <c r="I53" s="30"/>
      <c r="J53" s="30"/>
      <c r="K53" s="30"/>
      <c r="L53" s="30">
        <v>4656</v>
      </c>
      <c r="M53" s="30"/>
      <c r="N53" s="30"/>
      <c r="O53" s="20"/>
    </row>
    <row r="54" spans="1:15" s="2" customFormat="1" ht="71.25" customHeight="1" x14ac:dyDescent="0.2">
      <c r="A54" s="22">
        <v>12</v>
      </c>
      <c r="B54" s="23" t="s">
        <v>127</v>
      </c>
      <c r="C54" s="31">
        <v>530</v>
      </c>
      <c r="D54" s="25">
        <v>14.06</v>
      </c>
      <c r="E54" s="26" t="s">
        <v>128</v>
      </c>
      <c r="F54" s="25"/>
      <c r="G54" s="25">
        <v>7452</v>
      </c>
      <c r="H54" s="26" t="s">
        <v>129</v>
      </c>
      <c r="I54" s="25"/>
      <c r="J54" s="26" t="s">
        <v>130</v>
      </c>
      <c r="K54" s="26" t="s">
        <v>65</v>
      </c>
      <c r="L54" s="25">
        <v>38295</v>
      </c>
      <c r="M54" s="26" t="s">
        <v>131</v>
      </c>
      <c r="N54" s="25"/>
    </row>
    <row r="55" spans="1:15" s="2" customFormat="1" ht="70.5" customHeight="1" x14ac:dyDescent="0.2">
      <c r="A55" s="22">
        <v>13</v>
      </c>
      <c r="B55" s="23" t="s">
        <v>132</v>
      </c>
      <c r="C55" s="24" t="s">
        <v>28</v>
      </c>
      <c r="D55" s="25">
        <v>436.55</v>
      </c>
      <c r="E55" s="26" t="s">
        <v>133</v>
      </c>
      <c r="F55" s="26" t="s">
        <v>134</v>
      </c>
      <c r="G55" s="25">
        <v>2314</v>
      </c>
      <c r="H55" s="26" t="s">
        <v>135</v>
      </c>
      <c r="I55" s="26" t="s">
        <v>136</v>
      </c>
      <c r="J55" s="26" t="s">
        <v>137</v>
      </c>
      <c r="K55" s="26" t="s">
        <v>138</v>
      </c>
      <c r="L55" s="25">
        <v>36862</v>
      </c>
      <c r="M55" s="26" t="s">
        <v>139</v>
      </c>
      <c r="N55" s="26" t="s">
        <v>140</v>
      </c>
    </row>
    <row r="56" spans="1:15" s="2" customFormat="1" ht="14.4" x14ac:dyDescent="0.2">
      <c r="A56" s="27" t="s">
        <v>31</v>
      </c>
      <c r="B56" s="28" t="s">
        <v>141</v>
      </c>
      <c r="C56" s="29"/>
      <c r="D56" s="30" t="s">
        <v>98</v>
      </c>
      <c r="E56" s="30"/>
      <c r="F56" s="30"/>
      <c r="G56" s="30">
        <v>1327</v>
      </c>
      <c r="H56" s="30"/>
      <c r="I56" s="30"/>
      <c r="J56" s="30"/>
      <c r="K56" s="30" t="s">
        <v>99</v>
      </c>
      <c r="L56" s="30">
        <v>32578</v>
      </c>
      <c r="M56" s="30"/>
      <c r="N56" s="30"/>
      <c r="O56" s="20"/>
    </row>
    <row r="57" spans="1:15" s="2" customFormat="1" ht="14.4" x14ac:dyDescent="0.2">
      <c r="A57" s="27" t="s">
        <v>31</v>
      </c>
      <c r="B57" s="28" t="s">
        <v>142</v>
      </c>
      <c r="C57" s="29"/>
      <c r="D57" s="30" t="s">
        <v>101</v>
      </c>
      <c r="E57" s="30"/>
      <c r="F57" s="30"/>
      <c r="G57" s="30">
        <v>679</v>
      </c>
      <c r="H57" s="30"/>
      <c r="I57" s="30"/>
      <c r="J57" s="30"/>
      <c r="K57" s="30" t="s">
        <v>102</v>
      </c>
      <c r="L57" s="30">
        <v>16591</v>
      </c>
      <c r="M57" s="30"/>
      <c r="N57" s="30"/>
      <c r="O57" s="20"/>
    </row>
    <row r="58" spans="1:15" s="2" customFormat="1" ht="14.4" x14ac:dyDescent="0.2">
      <c r="A58" s="27" t="s">
        <v>31</v>
      </c>
      <c r="B58" s="28" t="s">
        <v>38</v>
      </c>
      <c r="C58" s="29"/>
      <c r="D58" s="30"/>
      <c r="E58" s="30"/>
      <c r="F58" s="30"/>
      <c r="G58" s="30">
        <v>4320</v>
      </c>
      <c r="H58" s="30"/>
      <c r="I58" s="30"/>
      <c r="J58" s="30"/>
      <c r="K58" s="30"/>
      <c r="L58" s="30">
        <v>86031</v>
      </c>
      <c r="M58" s="30"/>
      <c r="N58" s="30"/>
      <c r="O58" s="20"/>
    </row>
    <row r="59" spans="1:15" s="2" customFormat="1" ht="56.25" customHeight="1" x14ac:dyDescent="0.2">
      <c r="A59" s="22">
        <v>14</v>
      </c>
      <c r="B59" s="23" t="s">
        <v>143</v>
      </c>
      <c r="C59" s="31">
        <v>8.109</v>
      </c>
      <c r="D59" s="25">
        <v>424.88</v>
      </c>
      <c r="E59" s="26" t="s">
        <v>144</v>
      </c>
      <c r="F59" s="25"/>
      <c r="G59" s="25">
        <v>3445</v>
      </c>
      <c r="H59" s="26" t="s">
        <v>145</v>
      </c>
      <c r="I59" s="25"/>
      <c r="J59" s="26" t="s">
        <v>146</v>
      </c>
      <c r="K59" s="26" t="s">
        <v>65</v>
      </c>
      <c r="L59" s="25">
        <v>28717</v>
      </c>
      <c r="M59" s="26" t="s">
        <v>147</v>
      </c>
      <c r="N59" s="25"/>
    </row>
    <row r="60" spans="1:15" s="2" customFormat="1" ht="111" customHeight="1" x14ac:dyDescent="0.2">
      <c r="A60" s="22">
        <v>15</v>
      </c>
      <c r="B60" s="23" t="s">
        <v>148</v>
      </c>
      <c r="C60" s="24" t="s">
        <v>28</v>
      </c>
      <c r="D60" s="25">
        <v>169.5</v>
      </c>
      <c r="E60" s="25">
        <v>129.6</v>
      </c>
      <c r="F60" s="26" t="s">
        <v>149</v>
      </c>
      <c r="G60" s="25">
        <v>898</v>
      </c>
      <c r="H60" s="25">
        <v>687</v>
      </c>
      <c r="I60" s="26" t="s">
        <v>150</v>
      </c>
      <c r="J60" s="26" t="s">
        <v>29</v>
      </c>
      <c r="K60" s="26" t="s">
        <v>151</v>
      </c>
      <c r="L60" s="25">
        <v>18796</v>
      </c>
      <c r="M60" s="25">
        <v>16932</v>
      </c>
      <c r="N60" s="26" t="s">
        <v>152</v>
      </c>
    </row>
    <row r="61" spans="1:15" s="2" customFormat="1" ht="14.4" x14ac:dyDescent="0.2">
      <c r="A61" s="27" t="s">
        <v>31</v>
      </c>
      <c r="B61" s="28" t="s">
        <v>153</v>
      </c>
      <c r="C61" s="29"/>
      <c r="D61" s="30" t="s">
        <v>98</v>
      </c>
      <c r="E61" s="30"/>
      <c r="F61" s="30"/>
      <c r="G61" s="30">
        <v>771</v>
      </c>
      <c r="H61" s="30"/>
      <c r="I61" s="30"/>
      <c r="J61" s="30"/>
      <c r="K61" s="30" t="s">
        <v>99</v>
      </c>
      <c r="L61" s="30">
        <v>18968</v>
      </c>
      <c r="M61" s="30"/>
      <c r="N61" s="30"/>
      <c r="O61" s="20"/>
    </row>
    <row r="62" spans="1:15" s="2" customFormat="1" ht="14.4" x14ac:dyDescent="0.2">
      <c r="A62" s="27" t="s">
        <v>31</v>
      </c>
      <c r="B62" s="28" t="s">
        <v>154</v>
      </c>
      <c r="C62" s="29"/>
      <c r="D62" s="30" t="s">
        <v>101</v>
      </c>
      <c r="E62" s="30"/>
      <c r="F62" s="30"/>
      <c r="G62" s="30">
        <v>394</v>
      </c>
      <c r="H62" s="30"/>
      <c r="I62" s="30"/>
      <c r="J62" s="30"/>
      <c r="K62" s="30" t="s">
        <v>102</v>
      </c>
      <c r="L62" s="30">
        <v>9660</v>
      </c>
      <c r="M62" s="30"/>
      <c r="N62" s="30"/>
      <c r="O62" s="20"/>
    </row>
    <row r="63" spans="1:15" s="2" customFormat="1" ht="14.4" x14ac:dyDescent="0.2">
      <c r="A63" s="27" t="s">
        <v>31</v>
      </c>
      <c r="B63" s="28" t="s">
        <v>38</v>
      </c>
      <c r="C63" s="29"/>
      <c r="D63" s="30"/>
      <c r="E63" s="30"/>
      <c r="F63" s="30"/>
      <c r="G63" s="30">
        <v>2063</v>
      </c>
      <c r="H63" s="30"/>
      <c r="I63" s="30"/>
      <c r="J63" s="30"/>
      <c r="K63" s="30"/>
      <c r="L63" s="30">
        <v>47424</v>
      </c>
      <c r="M63" s="30"/>
      <c r="N63" s="30"/>
      <c r="O63" s="20"/>
    </row>
    <row r="64" spans="1:15" s="2" customFormat="1" ht="57" customHeight="1" x14ac:dyDescent="0.2">
      <c r="A64" s="22">
        <v>16</v>
      </c>
      <c r="B64" s="23" t="s">
        <v>143</v>
      </c>
      <c r="C64" s="31">
        <v>8.109</v>
      </c>
      <c r="D64" s="25">
        <v>424.88</v>
      </c>
      <c r="E64" s="26" t="s">
        <v>144</v>
      </c>
      <c r="F64" s="25"/>
      <c r="G64" s="25">
        <v>3445</v>
      </c>
      <c r="H64" s="26" t="s">
        <v>145</v>
      </c>
      <c r="I64" s="25"/>
      <c r="J64" s="26" t="s">
        <v>146</v>
      </c>
      <c r="K64" s="26" t="s">
        <v>65</v>
      </c>
      <c r="L64" s="25">
        <v>28717</v>
      </c>
      <c r="M64" s="26" t="s">
        <v>147</v>
      </c>
      <c r="N64" s="25"/>
    </row>
    <row r="65" spans="1:15" s="2" customFormat="1" ht="72" customHeight="1" x14ac:dyDescent="0.2">
      <c r="A65" s="22">
        <v>17</v>
      </c>
      <c r="B65" s="23" t="s">
        <v>155</v>
      </c>
      <c r="C65" s="24" t="s">
        <v>156</v>
      </c>
      <c r="D65" s="25">
        <v>117.1</v>
      </c>
      <c r="E65" s="26" t="s">
        <v>157</v>
      </c>
      <c r="F65" s="26" t="s">
        <v>158</v>
      </c>
      <c r="G65" s="25">
        <v>626</v>
      </c>
      <c r="H65" s="26" t="s">
        <v>159</v>
      </c>
      <c r="I65" s="26" t="s">
        <v>160</v>
      </c>
      <c r="J65" s="26" t="s">
        <v>161</v>
      </c>
      <c r="K65" s="26" t="s">
        <v>162</v>
      </c>
      <c r="L65" s="25">
        <v>8929</v>
      </c>
      <c r="M65" s="26" t="s">
        <v>163</v>
      </c>
      <c r="N65" s="26" t="s">
        <v>164</v>
      </c>
    </row>
    <row r="66" spans="1:15" s="2" customFormat="1" ht="14.4" x14ac:dyDescent="0.2">
      <c r="A66" s="27" t="s">
        <v>31</v>
      </c>
      <c r="B66" s="28" t="s">
        <v>165</v>
      </c>
      <c r="C66" s="29"/>
      <c r="D66" s="30" t="s">
        <v>98</v>
      </c>
      <c r="E66" s="30"/>
      <c r="F66" s="30"/>
      <c r="G66" s="30">
        <v>144</v>
      </c>
      <c r="H66" s="30"/>
      <c r="I66" s="30"/>
      <c r="J66" s="30"/>
      <c r="K66" s="30" t="s">
        <v>99</v>
      </c>
      <c r="L66" s="30">
        <v>3548</v>
      </c>
      <c r="M66" s="30"/>
      <c r="N66" s="30"/>
      <c r="O66" s="20"/>
    </row>
    <row r="67" spans="1:15" s="2" customFormat="1" ht="14.4" x14ac:dyDescent="0.2">
      <c r="A67" s="27" t="s">
        <v>31</v>
      </c>
      <c r="B67" s="28" t="s">
        <v>166</v>
      </c>
      <c r="C67" s="29"/>
      <c r="D67" s="30" t="s">
        <v>101</v>
      </c>
      <c r="E67" s="30"/>
      <c r="F67" s="30"/>
      <c r="G67" s="30">
        <v>73</v>
      </c>
      <c r="H67" s="30"/>
      <c r="I67" s="30"/>
      <c r="J67" s="30"/>
      <c r="K67" s="30" t="s">
        <v>102</v>
      </c>
      <c r="L67" s="30">
        <v>1807</v>
      </c>
      <c r="M67" s="30"/>
      <c r="N67" s="30"/>
      <c r="O67" s="20"/>
    </row>
    <row r="68" spans="1:15" s="2" customFormat="1" ht="14.4" x14ac:dyDescent="0.2">
      <c r="A68" s="27" t="s">
        <v>31</v>
      </c>
      <c r="B68" s="28" t="s">
        <v>38</v>
      </c>
      <c r="C68" s="29"/>
      <c r="D68" s="30"/>
      <c r="E68" s="30"/>
      <c r="F68" s="30"/>
      <c r="G68" s="30">
        <v>843</v>
      </c>
      <c r="H68" s="30"/>
      <c r="I68" s="30"/>
      <c r="J68" s="30"/>
      <c r="K68" s="30"/>
      <c r="L68" s="30">
        <v>14284</v>
      </c>
      <c r="M68" s="30"/>
      <c r="N68" s="30"/>
      <c r="O68" s="20"/>
    </row>
    <row r="69" spans="1:15" s="2" customFormat="1" ht="55.5" customHeight="1" x14ac:dyDescent="0.2">
      <c r="A69" s="22">
        <v>18</v>
      </c>
      <c r="B69" s="23" t="s">
        <v>167</v>
      </c>
      <c r="C69" s="31">
        <v>-0.24079999999999999</v>
      </c>
      <c r="D69" s="25">
        <v>2000</v>
      </c>
      <c r="E69" s="26" t="s">
        <v>168</v>
      </c>
      <c r="F69" s="25"/>
      <c r="G69" s="25">
        <v>-482</v>
      </c>
      <c r="H69" s="26" t="s">
        <v>169</v>
      </c>
      <c r="I69" s="25"/>
      <c r="J69" s="26" t="s">
        <v>170</v>
      </c>
      <c r="K69" s="26" t="s">
        <v>65</v>
      </c>
      <c r="L69" s="25">
        <v>-5566</v>
      </c>
      <c r="M69" s="26" t="s">
        <v>171</v>
      </c>
      <c r="N69" s="25"/>
    </row>
    <row r="70" spans="1:15" s="2" customFormat="1" ht="54.75" customHeight="1" x14ac:dyDescent="0.2">
      <c r="A70" s="22">
        <v>19</v>
      </c>
      <c r="B70" s="23" t="s">
        <v>172</v>
      </c>
      <c r="C70" s="31">
        <v>240.8</v>
      </c>
      <c r="D70" s="25">
        <v>8.44</v>
      </c>
      <c r="E70" s="26" t="s">
        <v>173</v>
      </c>
      <c r="F70" s="25"/>
      <c r="G70" s="25">
        <v>2032</v>
      </c>
      <c r="H70" s="26" t="s">
        <v>174</v>
      </c>
      <c r="I70" s="25"/>
      <c r="J70" s="26" t="s">
        <v>175</v>
      </c>
      <c r="K70" s="26" t="s">
        <v>65</v>
      </c>
      <c r="L70" s="25">
        <v>22094</v>
      </c>
      <c r="M70" s="26" t="s">
        <v>176</v>
      </c>
      <c r="N70" s="25"/>
    </row>
    <row r="71" spans="1:15" s="2" customFormat="1" ht="70.5" customHeight="1" x14ac:dyDescent="0.2">
      <c r="A71" s="22">
        <v>20</v>
      </c>
      <c r="B71" s="23" t="s">
        <v>177</v>
      </c>
      <c r="C71" s="24" t="s">
        <v>156</v>
      </c>
      <c r="D71" s="25">
        <v>341.95</v>
      </c>
      <c r="E71" s="26" t="s">
        <v>178</v>
      </c>
      <c r="F71" s="26" t="s">
        <v>179</v>
      </c>
      <c r="G71" s="25">
        <v>1829</v>
      </c>
      <c r="H71" s="26" t="s">
        <v>180</v>
      </c>
      <c r="I71" s="26" t="s">
        <v>181</v>
      </c>
      <c r="J71" s="26" t="s">
        <v>182</v>
      </c>
      <c r="K71" s="26" t="s">
        <v>183</v>
      </c>
      <c r="L71" s="25">
        <v>25780</v>
      </c>
      <c r="M71" s="26" t="s">
        <v>184</v>
      </c>
      <c r="N71" s="26" t="s">
        <v>185</v>
      </c>
    </row>
    <row r="72" spans="1:15" s="2" customFormat="1" ht="14.4" x14ac:dyDescent="0.2">
      <c r="A72" s="27" t="s">
        <v>31</v>
      </c>
      <c r="B72" s="28" t="s">
        <v>186</v>
      </c>
      <c r="C72" s="29"/>
      <c r="D72" s="30" t="s">
        <v>98</v>
      </c>
      <c r="E72" s="30"/>
      <c r="F72" s="30"/>
      <c r="G72" s="30">
        <v>801</v>
      </c>
      <c r="H72" s="30"/>
      <c r="I72" s="30"/>
      <c r="J72" s="30"/>
      <c r="K72" s="30" t="s">
        <v>99</v>
      </c>
      <c r="L72" s="30">
        <v>19736</v>
      </c>
      <c r="M72" s="30"/>
      <c r="N72" s="30"/>
      <c r="O72" s="20"/>
    </row>
    <row r="73" spans="1:15" s="2" customFormat="1" ht="14.4" x14ac:dyDescent="0.2">
      <c r="A73" s="27" t="s">
        <v>31</v>
      </c>
      <c r="B73" s="28" t="s">
        <v>187</v>
      </c>
      <c r="C73" s="29"/>
      <c r="D73" s="30" t="s">
        <v>101</v>
      </c>
      <c r="E73" s="30"/>
      <c r="F73" s="30"/>
      <c r="G73" s="30">
        <v>410</v>
      </c>
      <c r="H73" s="30"/>
      <c r="I73" s="30"/>
      <c r="J73" s="30"/>
      <c r="K73" s="30" t="s">
        <v>102</v>
      </c>
      <c r="L73" s="30">
        <v>10051</v>
      </c>
      <c r="M73" s="30"/>
      <c r="N73" s="30"/>
      <c r="O73" s="20"/>
    </row>
    <row r="74" spans="1:15" s="2" customFormat="1" ht="14.4" x14ac:dyDescent="0.2">
      <c r="A74" s="27" t="s">
        <v>31</v>
      </c>
      <c r="B74" s="28" t="s">
        <v>38</v>
      </c>
      <c r="C74" s="29"/>
      <c r="D74" s="30"/>
      <c r="E74" s="30"/>
      <c r="F74" s="30"/>
      <c r="G74" s="30">
        <v>3040</v>
      </c>
      <c r="H74" s="30"/>
      <c r="I74" s="30"/>
      <c r="J74" s="30"/>
      <c r="K74" s="30"/>
      <c r="L74" s="30">
        <v>55567</v>
      </c>
      <c r="M74" s="30"/>
      <c r="N74" s="30"/>
      <c r="O74" s="20"/>
    </row>
    <row r="75" spans="1:15" s="2" customFormat="1" ht="55.2" x14ac:dyDescent="0.2">
      <c r="A75" s="22">
        <v>21</v>
      </c>
      <c r="B75" s="23" t="s">
        <v>188</v>
      </c>
      <c r="C75" s="31">
        <v>609.9</v>
      </c>
      <c r="D75" s="25">
        <v>13.2</v>
      </c>
      <c r="E75" s="26" t="s">
        <v>189</v>
      </c>
      <c r="F75" s="25"/>
      <c r="G75" s="25">
        <v>8051</v>
      </c>
      <c r="H75" s="26" t="s">
        <v>190</v>
      </c>
      <c r="I75" s="25"/>
      <c r="J75" s="26" t="s">
        <v>191</v>
      </c>
      <c r="K75" s="26" t="s">
        <v>65</v>
      </c>
      <c r="L75" s="25">
        <v>92382</v>
      </c>
      <c r="M75" s="26" t="s">
        <v>192</v>
      </c>
      <c r="N75" s="25"/>
    </row>
    <row r="76" spans="1:15" s="2" customFormat="1" ht="100.5" customHeight="1" x14ac:dyDescent="0.2">
      <c r="A76" s="22">
        <v>22</v>
      </c>
      <c r="B76" s="23" t="s">
        <v>193</v>
      </c>
      <c r="C76" s="31">
        <v>620.6</v>
      </c>
      <c r="D76" s="25">
        <v>10.79</v>
      </c>
      <c r="E76" s="26" t="s">
        <v>194</v>
      </c>
      <c r="F76" s="25"/>
      <c r="G76" s="25">
        <v>6696</v>
      </c>
      <c r="H76" s="26" t="s">
        <v>195</v>
      </c>
      <c r="I76" s="25"/>
      <c r="J76" s="26" t="s">
        <v>196</v>
      </c>
      <c r="K76" s="26" t="s">
        <v>65</v>
      </c>
      <c r="L76" s="25">
        <v>79023</v>
      </c>
      <c r="M76" s="26" t="s">
        <v>197</v>
      </c>
      <c r="N76" s="25"/>
    </row>
    <row r="77" spans="1:15" s="2" customFormat="1" ht="84.75" customHeight="1" x14ac:dyDescent="0.2">
      <c r="A77" s="22">
        <v>23</v>
      </c>
      <c r="B77" s="23" t="s">
        <v>198</v>
      </c>
      <c r="C77" s="31">
        <v>15.22</v>
      </c>
      <c r="D77" s="25">
        <v>3.28</v>
      </c>
      <c r="E77" s="25"/>
      <c r="F77" s="25">
        <v>3.28</v>
      </c>
      <c r="G77" s="25">
        <v>50</v>
      </c>
      <c r="H77" s="25"/>
      <c r="I77" s="25">
        <v>50</v>
      </c>
      <c r="J77" s="26" t="s">
        <v>199</v>
      </c>
      <c r="K77" s="26" t="s">
        <v>200</v>
      </c>
      <c r="L77" s="25">
        <v>604</v>
      </c>
      <c r="M77" s="25"/>
      <c r="N77" s="25">
        <v>604</v>
      </c>
    </row>
    <row r="78" spans="1:15" s="2" customFormat="1" ht="14.4" x14ac:dyDescent="0.2">
      <c r="A78" s="27" t="s">
        <v>31</v>
      </c>
      <c r="B78" s="28" t="s">
        <v>38</v>
      </c>
      <c r="C78" s="29"/>
      <c r="D78" s="30"/>
      <c r="E78" s="30"/>
      <c r="F78" s="30"/>
      <c r="G78" s="30">
        <v>50</v>
      </c>
      <c r="H78" s="30"/>
      <c r="I78" s="30"/>
      <c r="J78" s="30"/>
      <c r="K78" s="30"/>
      <c r="L78" s="30">
        <v>604</v>
      </c>
      <c r="M78" s="30"/>
      <c r="N78" s="30"/>
      <c r="O78" s="20"/>
    </row>
    <row r="79" spans="1:15" s="2" customFormat="1" ht="70.5" customHeight="1" x14ac:dyDescent="0.2">
      <c r="A79" s="22">
        <v>24</v>
      </c>
      <c r="B79" s="23" t="s">
        <v>201</v>
      </c>
      <c r="C79" s="31">
        <v>15.22</v>
      </c>
      <c r="D79" s="25">
        <v>11.42</v>
      </c>
      <c r="E79" s="25"/>
      <c r="F79" s="25">
        <v>11.42</v>
      </c>
      <c r="G79" s="25">
        <v>174</v>
      </c>
      <c r="H79" s="25"/>
      <c r="I79" s="25">
        <v>174</v>
      </c>
      <c r="J79" s="26" t="s">
        <v>202</v>
      </c>
      <c r="K79" s="26" t="s">
        <v>203</v>
      </c>
      <c r="L79" s="25">
        <v>2128</v>
      </c>
      <c r="M79" s="25"/>
      <c r="N79" s="25">
        <v>2128</v>
      </c>
    </row>
    <row r="80" spans="1:15" s="2" customFormat="1" ht="14.4" x14ac:dyDescent="0.2">
      <c r="A80" s="33" t="s">
        <v>31</v>
      </c>
      <c r="B80" s="34" t="s">
        <v>38</v>
      </c>
      <c r="C80" s="35"/>
      <c r="D80" s="36"/>
      <c r="E80" s="36"/>
      <c r="F80" s="36"/>
      <c r="G80" s="36">
        <v>174</v>
      </c>
      <c r="H80" s="36"/>
      <c r="I80" s="36"/>
      <c r="J80" s="36"/>
      <c r="K80" s="36"/>
      <c r="L80" s="36">
        <v>2128</v>
      </c>
      <c r="M80" s="36"/>
      <c r="N80" s="36"/>
      <c r="O80" s="20"/>
    </row>
    <row r="81" spans="1:14" s="2" customFormat="1" ht="27.6" x14ac:dyDescent="0.2">
      <c r="A81" s="53" t="s">
        <v>204</v>
      </c>
      <c r="B81" s="54"/>
      <c r="C81" s="54"/>
      <c r="D81" s="54"/>
      <c r="E81" s="54"/>
      <c r="F81" s="54"/>
      <c r="G81" s="37">
        <v>38989</v>
      </c>
      <c r="H81" s="37" t="s">
        <v>205</v>
      </c>
      <c r="I81" s="37" t="s">
        <v>206</v>
      </c>
      <c r="J81" s="37"/>
      <c r="K81" s="37"/>
      <c r="L81" s="37">
        <v>407204</v>
      </c>
      <c r="M81" s="37" t="s">
        <v>207</v>
      </c>
      <c r="N81" s="37" t="s">
        <v>208</v>
      </c>
    </row>
    <row r="82" spans="1:14" s="2" customFormat="1" ht="13.8" x14ac:dyDescent="0.2">
      <c r="A82" s="53" t="s">
        <v>209</v>
      </c>
      <c r="B82" s="54"/>
      <c r="C82" s="54"/>
      <c r="D82" s="54"/>
      <c r="E82" s="54"/>
      <c r="F82" s="54"/>
      <c r="G82" s="37"/>
      <c r="H82" s="37"/>
      <c r="I82" s="37"/>
      <c r="J82" s="37"/>
      <c r="K82" s="37"/>
      <c r="L82" s="37"/>
      <c r="M82" s="37"/>
      <c r="N82" s="37"/>
    </row>
    <row r="83" spans="1:14" s="2" customFormat="1" ht="13.8" x14ac:dyDescent="0.2">
      <c r="A83" s="53" t="s">
        <v>210</v>
      </c>
      <c r="B83" s="54"/>
      <c r="C83" s="54"/>
      <c r="D83" s="54"/>
      <c r="E83" s="54"/>
      <c r="F83" s="54"/>
      <c r="G83" s="37">
        <v>3604</v>
      </c>
      <c r="H83" s="37"/>
      <c r="I83" s="37"/>
      <c r="J83" s="37"/>
      <c r="K83" s="37"/>
      <c r="L83" s="37">
        <v>88708</v>
      </c>
      <c r="M83" s="37"/>
      <c r="N83" s="37"/>
    </row>
    <row r="84" spans="1:14" s="2" customFormat="1" ht="13.8" x14ac:dyDescent="0.2">
      <c r="A84" s="53" t="s">
        <v>211</v>
      </c>
      <c r="B84" s="54"/>
      <c r="C84" s="54"/>
      <c r="D84" s="54"/>
      <c r="E84" s="54"/>
      <c r="F84" s="54"/>
      <c r="G84" s="37">
        <v>33605</v>
      </c>
      <c r="H84" s="37"/>
      <c r="I84" s="37"/>
      <c r="J84" s="37"/>
      <c r="K84" s="37"/>
      <c r="L84" s="37">
        <v>306716</v>
      </c>
      <c r="M84" s="37"/>
      <c r="N84" s="37"/>
    </row>
    <row r="85" spans="1:14" s="2" customFormat="1" ht="13.8" x14ac:dyDescent="0.2">
      <c r="A85" s="53" t="s">
        <v>212</v>
      </c>
      <c r="B85" s="54"/>
      <c r="C85" s="54"/>
      <c r="D85" s="54"/>
      <c r="E85" s="54"/>
      <c r="F85" s="54"/>
      <c r="G85" s="37">
        <v>1966</v>
      </c>
      <c r="H85" s="37"/>
      <c r="I85" s="37"/>
      <c r="J85" s="37"/>
      <c r="K85" s="37"/>
      <c r="L85" s="37">
        <v>16197</v>
      </c>
      <c r="M85" s="37"/>
      <c r="N85" s="37"/>
    </row>
    <row r="86" spans="1:14" s="2" customFormat="1" ht="13.8" x14ac:dyDescent="0.2">
      <c r="A86" s="55" t="s">
        <v>213</v>
      </c>
      <c r="B86" s="56"/>
      <c r="C86" s="56"/>
      <c r="D86" s="56"/>
      <c r="E86" s="56"/>
      <c r="F86" s="56"/>
      <c r="G86" s="38">
        <v>3846</v>
      </c>
      <c r="H86" s="38"/>
      <c r="I86" s="38"/>
      <c r="J86" s="38"/>
      <c r="K86" s="38"/>
      <c r="L86" s="38">
        <v>94679</v>
      </c>
      <c r="M86" s="38"/>
      <c r="N86" s="38"/>
    </row>
    <row r="87" spans="1:14" s="2" customFormat="1" ht="13.8" x14ac:dyDescent="0.2">
      <c r="A87" s="55" t="s">
        <v>214</v>
      </c>
      <c r="B87" s="56"/>
      <c r="C87" s="56"/>
      <c r="D87" s="56"/>
      <c r="E87" s="56"/>
      <c r="F87" s="56"/>
      <c r="G87" s="38">
        <v>2035</v>
      </c>
      <c r="H87" s="38"/>
      <c r="I87" s="38"/>
      <c r="J87" s="38"/>
      <c r="K87" s="38"/>
      <c r="L87" s="38">
        <v>49975</v>
      </c>
      <c r="M87" s="38"/>
      <c r="N87" s="38"/>
    </row>
    <row r="88" spans="1:14" s="2" customFormat="1" ht="13.8" x14ac:dyDescent="0.2">
      <c r="A88" s="55" t="s">
        <v>215</v>
      </c>
      <c r="B88" s="56"/>
      <c r="C88" s="56"/>
      <c r="D88" s="56"/>
      <c r="E88" s="56"/>
      <c r="F88" s="56"/>
      <c r="G88" s="38"/>
      <c r="H88" s="38"/>
      <c r="I88" s="38"/>
      <c r="J88" s="38"/>
      <c r="K88" s="38"/>
      <c r="L88" s="38"/>
      <c r="M88" s="38"/>
      <c r="N88" s="38"/>
    </row>
    <row r="89" spans="1:14" s="2" customFormat="1" ht="30" customHeight="1" x14ac:dyDescent="0.2">
      <c r="A89" s="53" t="s">
        <v>216</v>
      </c>
      <c r="B89" s="54"/>
      <c r="C89" s="54"/>
      <c r="D89" s="54"/>
      <c r="E89" s="54"/>
      <c r="F89" s="54"/>
      <c r="G89" s="37">
        <v>1777</v>
      </c>
      <c r="H89" s="37"/>
      <c r="I89" s="37"/>
      <c r="J89" s="37"/>
      <c r="K89" s="37"/>
      <c r="L89" s="37">
        <v>39031</v>
      </c>
      <c r="M89" s="37"/>
      <c r="N89" s="37"/>
    </row>
    <row r="90" spans="1:14" s="2" customFormat="1" ht="15.75" customHeight="1" x14ac:dyDescent="0.2">
      <c r="A90" s="53" t="s">
        <v>217</v>
      </c>
      <c r="B90" s="54"/>
      <c r="C90" s="54"/>
      <c r="D90" s="54"/>
      <c r="E90" s="54"/>
      <c r="F90" s="54"/>
      <c r="G90" s="37">
        <v>751</v>
      </c>
      <c r="H90" s="37"/>
      <c r="I90" s="37"/>
      <c r="J90" s="37"/>
      <c r="K90" s="37"/>
      <c r="L90" s="37">
        <v>10466</v>
      </c>
      <c r="M90" s="37"/>
      <c r="N90" s="37"/>
    </row>
    <row r="91" spans="1:14" s="2" customFormat="1" ht="13.8" x14ac:dyDescent="0.2">
      <c r="A91" s="53" t="s">
        <v>218</v>
      </c>
      <c r="B91" s="54"/>
      <c r="C91" s="54"/>
      <c r="D91" s="54"/>
      <c r="E91" s="54"/>
      <c r="F91" s="54"/>
      <c r="G91" s="37">
        <v>44</v>
      </c>
      <c r="H91" s="37"/>
      <c r="I91" s="37"/>
      <c r="J91" s="37"/>
      <c r="K91" s="37"/>
      <c r="L91" s="37">
        <v>623</v>
      </c>
      <c r="M91" s="37"/>
      <c r="N91" s="37"/>
    </row>
    <row r="92" spans="1:14" s="2" customFormat="1" ht="13.8" x14ac:dyDescent="0.2">
      <c r="A92" s="53" t="s">
        <v>219</v>
      </c>
      <c r="B92" s="54"/>
      <c r="C92" s="54"/>
      <c r="D92" s="54"/>
      <c r="E92" s="54"/>
      <c r="F92" s="54"/>
      <c r="G92" s="37">
        <v>313</v>
      </c>
      <c r="H92" s="37"/>
      <c r="I92" s="37"/>
      <c r="J92" s="37"/>
      <c r="K92" s="37"/>
      <c r="L92" s="37">
        <v>491</v>
      </c>
      <c r="M92" s="37"/>
      <c r="N92" s="37"/>
    </row>
    <row r="93" spans="1:14" s="2" customFormat="1" ht="13.8" x14ac:dyDescent="0.2">
      <c r="A93" s="53" t="s">
        <v>220</v>
      </c>
      <c r="B93" s="54"/>
      <c r="C93" s="54"/>
      <c r="D93" s="54"/>
      <c r="E93" s="54"/>
      <c r="F93" s="54"/>
      <c r="G93" s="37">
        <v>33982</v>
      </c>
      <c r="H93" s="37"/>
      <c r="I93" s="37"/>
      <c r="J93" s="37"/>
      <c r="K93" s="37"/>
      <c r="L93" s="37">
        <v>455564</v>
      </c>
      <c r="M93" s="37"/>
      <c r="N93" s="37"/>
    </row>
    <row r="94" spans="1:14" s="2" customFormat="1" ht="15.75" customHeight="1" x14ac:dyDescent="0.2">
      <c r="A94" s="53" t="s">
        <v>221</v>
      </c>
      <c r="B94" s="54"/>
      <c r="C94" s="54"/>
      <c r="D94" s="54"/>
      <c r="E94" s="54"/>
      <c r="F94" s="54"/>
      <c r="G94" s="37">
        <v>7779</v>
      </c>
      <c r="H94" s="37"/>
      <c r="I94" s="37"/>
      <c r="J94" s="37"/>
      <c r="K94" s="37"/>
      <c r="L94" s="37">
        <v>42951</v>
      </c>
      <c r="M94" s="37"/>
      <c r="N94" s="37"/>
    </row>
    <row r="95" spans="1:14" s="2" customFormat="1" ht="13.8" x14ac:dyDescent="0.2">
      <c r="A95" s="53" t="s">
        <v>222</v>
      </c>
      <c r="B95" s="54"/>
      <c r="C95" s="54"/>
      <c r="D95" s="54"/>
      <c r="E95" s="54"/>
      <c r="F95" s="54"/>
      <c r="G95" s="37">
        <v>224</v>
      </c>
      <c r="H95" s="37"/>
      <c r="I95" s="37"/>
      <c r="J95" s="37"/>
      <c r="K95" s="37"/>
      <c r="L95" s="37">
        <v>2732</v>
      </c>
      <c r="M95" s="37"/>
      <c r="N95" s="37"/>
    </row>
    <row r="96" spans="1:14" s="2" customFormat="1" ht="13.8" x14ac:dyDescent="0.2">
      <c r="A96" s="53" t="s">
        <v>223</v>
      </c>
      <c r="B96" s="54"/>
      <c r="C96" s="54"/>
      <c r="D96" s="54"/>
      <c r="E96" s="54"/>
      <c r="F96" s="54"/>
      <c r="G96" s="37">
        <v>44870</v>
      </c>
      <c r="H96" s="37"/>
      <c r="I96" s="37"/>
      <c r="J96" s="37"/>
      <c r="K96" s="37"/>
      <c r="L96" s="37">
        <v>551858</v>
      </c>
      <c r="M96" s="37"/>
      <c r="N96" s="37"/>
    </row>
    <row r="97" spans="1:14" s="2" customFormat="1" ht="13.8" x14ac:dyDescent="0.2">
      <c r="A97" s="53" t="s">
        <v>224</v>
      </c>
      <c r="B97" s="54"/>
      <c r="C97" s="54"/>
      <c r="D97" s="54"/>
      <c r="E97" s="54"/>
      <c r="F97" s="54"/>
      <c r="G97" s="37">
        <v>8974</v>
      </c>
      <c r="H97" s="37"/>
      <c r="I97" s="37"/>
      <c r="J97" s="37"/>
      <c r="K97" s="37"/>
      <c r="L97" s="37">
        <v>110372</v>
      </c>
      <c r="M97" s="37"/>
      <c r="N97" s="37"/>
    </row>
    <row r="98" spans="1:14" s="2" customFormat="1" ht="13.8" x14ac:dyDescent="0.2">
      <c r="A98" s="55" t="s">
        <v>225</v>
      </c>
      <c r="B98" s="56"/>
      <c r="C98" s="56"/>
      <c r="D98" s="56"/>
      <c r="E98" s="56"/>
      <c r="F98" s="56"/>
      <c r="G98" s="38">
        <v>53844</v>
      </c>
      <c r="H98" s="38"/>
      <c r="I98" s="38"/>
      <c r="J98" s="38"/>
      <c r="K98" s="38"/>
      <c r="L98" s="38">
        <v>662230</v>
      </c>
      <c r="M98" s="38"/>
      <c r="N98" s="38"/>
    </row>
    <row r="99" spans="1:14" s="2" customFormat="1" ht="13.8" x14ac:dyDescent="0.2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s="3" customFormat="1" ht="13.8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13.8" x14ac:dyDescent="0.25">
      <c r="A101" s="17"/>
      <c r="B101" s="4"/>
      <c r="C101" s="4"/>
      <c r="D101" s="18"/>
      <c r="E101" s="4"/>
      <c r="F101" s="4"/>
      <c r="G101" s="4"/>
      <c r="H101" s="4" t="s">
        <v>228</v>
      </c>
      <c r="I101" s="4"/>
      <c r="J101" s="4"/>
      <c r="K101" s="4"/>
      <c r="L101" s="4"/>
      <c r="M101" s="4"/>
      <c r="N101" s="4"/>
    </row>
    <row r="102" spans="1:14" ht="13.8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13.8" x14ac:dyDescent="0.25">
      <c r="A103" s="1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13.8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</sheetData>
  <mergeCells count="44">
    <mergeCell ref="A95:F95"/>
    <mergeCell ref="A96:F96"/>
    <mergeCell ref="A97:F97"/>
    <mergeCell ref="A98:F98"/>
    <mergeCell ref="A90:F90"/>
    <mergeCell ref="A91:F91"/>
    <mergeCell ref="A92:F92"/>
    <mergeCell ref="A93:F93"/>
    <mergeCell ref="A94:F94"/>
    <mergeCell ref="A85:F85"/>
    <mergeCell ref="A86:F86"/>
    <mergeCell ref="A87:F87"/>
    <mergeCell ref="A88:F88"/>
    <mergeCell ref="A89:F89"/>
    <mergeCell ref="A21:N21"/>
    <mergeCell ref="A81:F81"/>
    <mergeCell ref="A82:F82"/>
    <mergeCell ref="A83:F83"/>
    <mergeCell ref="A84:F84"/>
    <mergeCell ref="A3:E3"/>
    <mergeCell ref="A4:E4"/>
    <mergeCell ref="A6:N6"/>
    <mergeCell ref="A7:N7"/>
    <mergeCell ref="G17:I17"/>
    <mergeCell ref="L13:M13"/>
    <mergeCell ref="J17:K17"/>
    <mergeCell ref="A8:N8"/>
    <mergeCell ref="D17:F17"/>
    <mergeCell ref="A9:N9"/>
    <mergeCell ref="L15:M15"/>
    <mergeCell ref="A11:N11"/>
    <mergeCell ref="J14:K14"/>
    <mergeCell ref="A17:A19"/>
    <mergeCell ref="J13:K13"/>
    <mergeCell ref="J15:K15"/>
    <mergeCell ref="A10:N10"/>
    <mergeCell ref="B12:H12"/>
    <mergeCell ref="L14:M14"/>
    <mergeCell ref="B17:B19"/>
    <mergeCell ref="L18:L19"/>
    <mergeCell ref="G18:G19"/>
    <mergeCell ref="C17:C19"/>
    <mergeCell ref="L17:N17"/>
    <mergeCell ref="D18:D19"/>
  </mergeCells>
  <phoneticPr fontId="0" type="noConversion"/>
  <pageMargins left="0.25" right="0.25" top="0.49" bottom="0.4" header="0.3" footer="0.2"/>
  <pageSetup paperSize="9" scale="71" fitToHeight="30000" orientation="landscape" r:id="rId1"/>
  <headerFooter alignWithMargins="0">
    <oddHeader>&amp;LГРАНД-Смета 2021&amp;C12.04.2021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2021-04-13T03:58:22Z</cp:lastPrinted>
  <dcterms:created xsi:type="dcterms:W3CDTF">2003-01-28T12:33:10Z</dcterms:created>
  <dcterms:modified xsi:type="dcterms:W3CDTF">2021-05-31T03:32:31Z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