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Лист1!$A$6:$K$68</definedName>
  </definedNames>
  <calcPr calcId="125725"/>
</workbook>
</file>

<file path=xl/calcChain.xml><?xml version="1.0" encoding="utf-8"?>
<calcChain xmlns="http://schemas.openxmlformats.org/spreadsheetml/2006/main">
  <c r="I8" i="1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3"/>
  <c r="K43" s="1"/>
  <c r="H44"/>
  <c r="K44" s="1"/>
  <c r="H45"/>
  <c r="K45" s="1"/>
  <c r="H46"/>
  <c r="K46" s="1"/>
  <c r="H47"/>
  <c r="K47" s="1"/>
  <c r="H48"/>
  <c r="K48" s="1"/>
  <c r="J30" l="1"/>
  <c r="J29"/>
  <c r="J12"/>
  <c r="J37"/>
  <c r="J42"/>
  <c r="J41"/>
  <c r="J26"/>
  <c r="J25"/>
  <c r="J24"/>
  <c r="J10"/>
  <c r="J8"/>
  <c r="J40"/>
  <c r="J39"/>
  <c r="J38"/>
  <c r="J35"/>
  <c r="J31"/>
  <c r="J28"/>
  <c r="J23"/>
  <c r="J22"/>
  <c r="J18"/>
  <c r="J16"/>
  <c r="J14"/>
  <c r="J9"/>
  <c r="J48"/>
  <c r="J47"/>
  <c r="J46"/>
  <c r="J45"/>
  <c r="J44"/>
  <c r="J43"/>
  <c r="J36"/>
  <c r="J34"/>
  <c r="J33"/>
  <c r="J32"/>
  <c r="J27"/>
  <c r="J21"/>
  <c r="J20"/>
  <c r="J19"/>
  <c r="J17"/>
  <c r="J15"/>
  <c r="J13"/>
  <c r="J11"/>
  <c r="K49" l="1"/>
</calcChain>
</file>

<file path=xl/sharedStrings.xml><?xml version="1.0" encoding="utf-8"?>
<sst xmlns="http://schemas.openxmlformats.org/spreadsheetml/2006/main" count="107" uniqueCount="68">
  <si>
    <t>среднее квадратичное отклонение</t>
  </si>
  <si>
    <t>коэффициент вариации</t>
  </si>
  <si>
    <t>средняя арифмети-ческая</t>
  </si>
  <si>
    <t>Расчет коэффициента вариации для определения цены</t>
  </si>
  <si>
    <t xml:space="preserve"> Коэффициент вариации цены определяется по формуле:</t>
  </si>
  <si>
    <t>где:</t>
  </si>
  <si>
    <t>V - коэффициент вариации цены;</t>
  </si>
  <si>
    <r>
      <t xml:space="preserve">&lt;ц&gt;– средняя арифметическая величина цены </t>
    </r>
    <r>
      <rPr>
        <sz val="13"/>
        <color theme="1"/>
        <rFont val="Times New Roman"/>
        <family val="1"/>
        <charset val="204"/>
      </rPr>
      <t>единицы товара, работы, услуги</t>
    </r>
    <r>
      <rPr>
        <sz val="12"/>
        <color theme="1"/>
        <rFont val="Times New Roman"/>
        <family val="1"/>
        <charset val="204"/>
      </rPr>
      <t>;</t>
    </r>
  </si>
  <si>
    <t>n – количество значений, используемых в расчете.</t>
  </si>
  <si>
    <t>Ед. изм.</t>
  </si>
  <si>
    <t>№ п\п</t>
  </si>
  <si>
    <t>Обоснование начальной (максимальной) цены контракта</t>
  </si>
  <si>
    <t xml:space="preserve">Наименование </t>
  </si>
  <si>
    <t>Кол-во</t>
  </si>
  <si>
    <r>
      <rPr>
        <sz val="12"/>
        <color theme="1"/>
        <rFont val="Times New Roman"/>
        <family val="1"/>
        <charset val="204"/>
      </rPr>
      <t>&lt;цi&gt;</t>
    </r>
    <r>
      <rPr>
        <i/>
        <sz val="12"/>
        <color theme="1"/>
        <rFont val="Times New Roman"/>
        <family val="1"/>
        <charset val="204"/>
      </rPr>
      <t xml:space="preserve">– </t>
    </r>
    <r>
      <rPr>
        <sz val="12"/>
        <color theme="1"/>
        <rFont val="Times New Roman"/>
        <family val="1"/>
        <charset val="204"/>
      </rPr>
      <t xml:space="preserve">цена  единицы товара, работы, услуги, указанная в источнике с номером </t>
    </r>
    <r>
      <rPr>
        <i/>
        <sz val="12"/>
        <color theme="1"/>
        <rFont val="Times New Roman"/>
        <family val="1"/>
        <charset val="204"/>
      </rPr>
      <t>i;</t>
    </r>
  </si>
  <si>
    <t>σ– среднее квадратичное отклонение</t>
  </si>
  <si>
    <t>НМЦК</t>
  </si>
  <si>
    <t>шт.</t>
  </si>
  <si>
    <t xml:space="preserve">  Начальная сумма цен единиц работ:</t>
  </si>
  <si>
    <t>Коммерческое  предложение №1</t>
  </si>
  <si>
    <t>Коммерческое предложение №2</t>
  </si>
  <si>
    <t>Коммерческое предложение №3</t>
  </si>
  <si>
    <t>Приложение 1  к Извещению об осуществлении закупки</t>
  </si>
  <si>
    <t xml:space="preserve">Коммерческое предложение № 1, Коммерческое предложение № 2, Коммерческое  предложение №3. </t>
  </si>
  <si>
    <t xml:space="preserve">Для расчетов были использованы  три коммерческих предложения: </t>
  </si>
  <si>
    <t>Установка дорожного знака (треугольник, 700 мм)</t>
  </si>
  <si>
    <t>Установка дорожного знака (треугольник, 900 мм)</t>
  </si>
  <si>
    <t>Шт.</t>
  </si>
  <si>
    <t>Установка дорожного знака (треугольник, 1200 мм)</t>
  </si>
  <si>
    <t>Установка дорожного знака (1.3.1 по ГОСТ Р52290)</t>
  </si>
  <si>
    <t>Установка дорожного знака (1.3.2 по ГОСТ Р52290)</t>
  </si>
  <si>
    <t>Установка дорожного знака (500*615)</t>
  </si>
  <si>
    <t>Установка дорожного знака (500*1160)</t>
  </si>
  <si>
    <t>Установка дорожного знака (500*2250)</t>
  </si>
  <si>
    <t>Установка дорожного знака (круг, 600 мм)</t>
  </si>
  <si>
    <t>Установка дорожного знака (круг, 700 мм)</t>
  </si>
  <si>
    <t>Установка дорожного знака (круг, 900 мм)</t>
  </si>
  <si>
    <t>Установка дорожного знака (квадрат на флуоресцентном фоне желто-зеленого цвета, 900*900 мм)</t>
  </si>
  <si>
    <t>Установка дорожного знака (квадрат 600*600 мм)</t>
  </si>
  <si>
    <t>Установка дорожного знака (квадрат 700*700 мм)</t>
  </si>
  <si>
    <t>Установка дорожного знака (квадрат 900*900 мм)</t>
  </si>
  <si>
    <t>Установка дорожного знака (1350*900 мм)</t>
  </si>
  <si>
    <t>Установка дорожного знака (900*600 мм)</t>
  </si>
  <si>
    <t>Установка дорожного знака (1050*700 мм)</t>
  </si>
  <si>
    <t>Установка дорожного знака (2000*1500 мм)</t>
  </si>
  <si>
    <t>Установка дорожного знака (350*700 мм)</t>
  </si>
  <si>
    <t>Установка дорожного знака (450*900 мм)</t>
  </si>
  <si>
    <t>Установка дорожного знака (350*1050 мм)</t>
  </si>
  <si>
    <t>Установка дорожного знака (450*1350 мм)</t>
  </si>
  <si>
    <t>Установка дорожного знака (700*1400 мм)</t>
  </si>
  <si>
    <t>Установка дорожного знака (900*1800 мм)</t>
  </si>
  <si>
    <t>Установка дорожного знака (350*450 мм)</t>
  </si>
  <si>
    <t>Установка дорожного знака (восьмигранник 700 мм)</t>
  </si>
  <si>
    <t>Установка дорожного знака (восьмигранник 900 мм)</t>
  </si>
  <si>
    <t>Установка стойки для дорожных знаков, (d=76 мм)</t>
  </si>
  <si>
    <t>Мойка дорожного знака</t>
  </si>
  <si>
    <t>Очистка дорожного знака от снега</t>
  </si>
  <si>
    <t>Окраска стойки</t>
  </si>
  <si>
    <t>Ремонт щитка дорожного знака</t>
  </si>
  <si>
    <t>Ремонт стойки</t>
  </si>
  <si>
    <t>Демонтаж стойки</t>
  </si>
  <si>
    <t>Демонтаж дорожного знака</t>
  </si>
  <si>
    <t>Перенос дорожного знака на стойку</t>
  </si>
  <si>
    <t>Перенос дорожного знака на опору линий наружного освещения</t>
  </si>
  <si>
    <t>Наращивание стойки для дорожных знаков</t>
  </si>
  <si>
    <t>Бетонирование существующей стойки</t>
  </si>
  <si>
    <t>Санитарная обрезка ветвей деревьев, с вывозом мусора</t>
  </si>
  <si>
    <t>На основании проведенного анализа рынка начальная  сумма  цен единиц  работ составляет: 241 761 (Двести сорок одна тысяча семьсот шестьдесят один) рубль 03 копейки.                                                                                                                                                                                                                                                                                           Максимальное значение цены контракта:   2 300 000 (Два миллиона триста тысяч) рублей 00 копеек.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</si>
</sst>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7" fillId="0" borderId="0">
      <alignment horizontal="left" vertical="top"/>
    </xf>
  </cellStyleXfs>
  <cellXfs count="47">
    <xf numFmtId="0" fontId="0" fillId="0" borderId="0" xfId="0"/>
    <xf numFmtId="0" fontId="1" fillId="0" borderId="1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/>
    <xf numFmtId="0" fontId="1" fillId="0" borderId="4" xfId="0" applyFont="1" applyBorder="1"/>
    <xf numFmtId="0" fontId="2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9" xfId="0" applyFont="1" applyBorder="1"/>
    <xf numFmtId="4" fontId="2" fillId="0" borderId="9" xfId="0" applyNumberFormat="1" applyFont="1" applyBorder="1"/>
    <xf numFmtId="4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8" fillId="2" borderId="1" xfId="1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3" fontId="10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0" xfId="0" applyFont="1"/>
    <xf numFmtId="0" fontId="1" fillId="0" borderId="10" xfId="0" applyFont="1" applyBorder="1" applyAlignment="1">
      <alignment horizontal="justify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justify" vertical="top" wrapText="1"/>
    </xf>
    <xf numFmtId="0" fontId="1" fillId="0" borderId="13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2">
    <cellStyle name="Обычный" xfId="0" builtinId="0"/>
    <cellStyle name="Хво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60</xdr:row>
      <xdr:rowOff>47625</xdr:rowOff>
    </xdr:from>
    <xdr:to>
      <xdr:col>8</xdr:col>
      <xdr:colOff>695325</xdr:colOff>
      <xdr:row>62</xdr:row>
      <xdr:rowOff>76200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5001875"/>
          <a:ext cx="1409700" cy="4191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19050</xdr:colOff>
      <xdr:row>62</xdr:row>
      <xdr:rowOff>133350</xdr:rowOff>
    </xdr:from>
    <xdr:to>
      <xdr:col>8</xdr:col>
      <xdr:colOff>695325</xdr:colOff>
      <xdr:row>64</xdr:row>
      <xdr:rowOff>161925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5478125"/>
          <a:ext cx="1447800" cy="4857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67"/>
  <sheetViews>
    <sheetView tabSelected="1" topLeftCell="A34" zoomScaleNormal="100" zoomScaleSheetLayoutView="100" workbookViewId="0">
      <selection activeCell="F47" sqref="F47"/>
    </sheetView>
  </sheetViews>
  <sheetFormatPr defaultRowHeight="15"/>
  <cols>
    <col min="1" max="1" width="5" customWidth="1"/>
    <col min="2" max="2" width="33.5703125" customWidth="1"/>
    <col min="3" max="3" width="9.140625" customWidth="1"/>
    <col min="4" max="4" width="7.85546875" customWidth="1"/>
    <col min="5" max="5" width="14.85546875" customWidth="1"/>
    <col min="6" max="6" width="14.42578125" customWidth="1"/>
    <col min="7" max="7" width="14.7109375" customWidth="1"/>
    <col min="8" max="8" width="11.5703125" customWidth="1"/>
    <col min="9" max="9" width="10.7109375" customWidth="1"/>
    <col min="10" max="10" width="11" customWidth="1"/>
    <col min="11" max="11" width="13.5703125" customWidth="1"/>
  </cols>
  <sheetData>
    <row r="2" spans="1:11">
      <c r="H2" s="38" t="s">
        <v>22</v>
      </c>
      <c r="I2" s="38"/>
      <c r="J2" s="38"/>
      <c r="K2" s="38"/>
    </row>
    <row r="3" spans="1:11">
      <c r="H3" s="38"/>
      <c r="I3" s="38"/>
      <c r="J3" s="38"/>
      <c r="K3" s="38"/>
    </row>
    <row r="4" spans="1:11">
      <c r="H4" s="38"/>
      <c r="I4" s="38"/>
      <c r="J4" s="38"/>
      <c r="K4" s="38"/>
    </row>
    <row r="6" spans="1:11" ht="18.75">
      <c r="A6" s="41" t="s">
        <v>11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75.75" thickBot="1">
      <c r="A7" s="4" t="s">
        <v>10</v>
      </c>
      <c r="B7" s="4" t="s">
        <v>12</v>
      </c>
      <c r="C7" s="4" t="s">
        <v>9</v>
      </c>
      <c r="D7" s="4" t="s">
        <v>13</v>
      </c>
      <c r="E7" s="4" t="s">
        <v>19</v>
      </c>
      <c r="F7" s="4" t="s">
        <v>20</v>
      </c>
      <c r="G7" s="4" t="s">
        <v>21</v>
      </c>
      <c r="H7" s="4" t="s">
        <v>2</v>
      </c>
      <c r="I7" s="4" t="s">
        <v>0</v>
      </c>
      <c r="J7" s="4" t="s">
        <v>1</v>
      </c>
      <c r="K7" s="4" t="s">
        <v>16</v>
      </c>
    </row>
    <row r="8" spans="1:11" ht="30.75" thickBot="1">
      <c r="A8" s="5">
        <v>1</v>
      </c>
      <c r="B8" s="29" t="s">
        <v>25</v>
      </c>
      <c r="C8" s="30" t="s">
        <v>17</v>
      </c>
      <c r="D8" s="15">
        <v>1</v>
      </c>
      <c r="E8" s="16">
        <v>3283</v>
      </c>
      <c r="F8" s="17">
        <v>3210</v>
      </c>
      <c r="G8" s="17">
        <v>3850</v>
      </c>
      <c r="H8" s="13">
        <f t="shared" ref="H8:H34" si="0">ROUND(AVERAGE(E8:G8),2)</f>
        <v>3447.67</v>
      </c>
      <c r="I8" s="13">
        <f t="shared" ref="I8:I34" si="1">STDEVA(E8:G8)</f>
        <v>350.33745636647546</v>
      </c>
      <c r="J8" s="14">
        <f t="shared" ref="J8:J34" si="2">I8/H8</f>
        <v>0.10161571622761907</v>
      </c>
      <c r="K8" s="13">
        <f t="shared" ref="K8:K34" si="3">H8*D8</f>
        <v>3447.67</v>
      </c>
    </row>
    <row r="9" spans="1:11" ht="30.75" thickBot="1">
      <c r="A9" s="5">
        <v>2</v>
      </c>
      <c r="B9" s="31" t="s">
        <v>26</v>
      </c>
      <c r="C9" s="32" t="s">
        <v>27</v>
      </c>
      <c r="D9" s="15">
        <v>1</v>
      </c>
      <c r="E9" s="16">
        <v>4025</v>
      </c>
      <c r="F9" s="17">
        <v>3930</v>
      </c>
      <c r="G9" s="17">
        <v>4100</v>
      </c>
      <c r="H9" s="13">
        <f t="shared" si="0"/>
        <v>4018.33</v>
      </c>
      <c r="I9" s="13">
        <f t="shared" si="1"/>
        <v>85.195852794206431</v>
      </c>
      <c r="J9" s="14">
        <f t="shared" si="2"/>
        <v>2.1201805922909874E-2</v>
      </c>
      <c r="K9" s="13">
        <f t="shared" si="3"/>
        <v>4018.33</v>
      </c>
    </row>
    <row r="10" spans="1:11" ht="30.75" thickBot="1">
      <c r="A10" s="5">
        <v>3</v>
      </c>
      <c r="B10" s="31" t="s">
        <v>28</v>
      </c>
      <c r="C10" s="32" t="s">
        <v>27</v>
      </c>
      <c r="D10" s="15">
        <v>1</v>
      </c>
      <c r="E10" s="16">
        <v>8110</v>
      </c>
      <c r="F10" s="17">
        <v>7760</v>
      </c>
      <c r="G10" s="18">
        <v>8250</v>
      </c>
      <c r="H10" s="13">
        <f t="shared" si="0"/>
        <v>8040</v>
      </c>
      <c r="I10" s="13">
        <f t="shared" si="1"/>
        <v>252.38858928247924</v>
      </c>
      <c r="J10" s="14">
        <f t="shared" si="2"/>
        <v>3.1391615582397919E-2</v>
      </c>
      <c r="K10" s="13">
        <f t="shared" si="3"/>
        <v>8040</v>
      </c>
    </row>
    <row r="11" spans="1:11" ht="30.75" thickBot="1">
      <c r="A11" s="5">
        <v>4</v>
      </c>
      <c r="B11" s="31" t="s">
        <v>29</v>
      </c>
      <c r="C11" s="32" t="s">
        <v>27</v>
      </c>
      <c r="D11" s="15">
        <v>1</v>
      </c>
      <c r="E11" s="16">
        <v>6796</v>
      </c>
      <c r="F11" s="17">
        <v>6750</v>
      </c>
      <c r="G11" s="18">
        <v>6850</v>
      </c>
      <c r="H11" s="13">
        <f t="shared" si="0"/>
        <v>6798.67</v>
      </c>
      <c r="I11" s="13">
        <f t="shared" si="1"/>
        <v>50.05330491913962</v>
      </c>
      <c r="J11" s="14">
        <f t="shared" si="2"/>
        <v>7.3622200988045635E-3</v>
      </c>
      <c r="K11" s="13">
        <f t="shared" si="3"/>
        <v>6798.67</v>
      </c>
    </row>
    <row r="12" spans="1:11" ht="30.75" thickBot="1">
      <c r="A12" s="5">
        <v>5</v>
      </c>
      <c r="B12" s="31" t="s">
        <v>30</v>
      </c>
      <c r="C12" s="32" t="s">
        <v>27</v>
      </c>
      <c r="D12" s="15">
        <v>1</v>
      </c>
      <c r="E12" s="16">
        <v>8987</v>
      </c>
      <c r="F12" s="17">
        <v>8885</v>
      </c>
      <c r="G12" s="18">
        <v>9150</v>
      </c>
      <c r="H12" s="13">
        <f t="shared" si="0"/>
        <v>9007.33</v>
      </c>
      <c r="I12" s="13">
        <f t="shared" si="1"/>
        <v>133.66500414591835</v>
      </c>
      <c r="J12" s="14">
        <f t="shared" si="2"/>
        <v>1.4839581112928954E-2</v>
      </c>
      <c r="K12" s="13">
        <f t="shared" si="3"/>
        <v>9007.33</v>
      </c>
    </row>
    <row r="13" spans="1:11" ht="30.75" thickBot="1">
      <c r="A13" s="5">
        <v>6</v>
      </c>
      <c r="B13" s="31" t="s">
        <v>31</v>
      </c>
      <c r="C13" s="32" t="s">
        <v>27</v>
      </c>
      <c r="D13" s="15">
        <v>1</v>
      </c>
      <c r="E13" s="16">
        <v>4722</v>
      </c>
      <c r="F13" s="17">
        <v>4670</v>
      </c>
      <c r="G13" s="18">
        <v>4850</v>
      </c>
      <c r="H13" s="13">
        <f t="shared" si="0"/>
        <v>4747.33</v>
      </c>
      <c r="I13" s="13">
        <f t="shared" si="1"/>
        <v>92.635486360982725</v>
      </c>
      <c r="J13" s="14">
        <f t="shared" si="2"/>
        <v>1.9513176113938303E-2</v>
      </c>
      <c r="K13" s="13">
        <f t="shared" si="3"/>
        <v>4747.33</v>
      </c>
    </row>
    <row r="14" spans="1:11" ht="30.75" thickBot="1">
      <c r="A14" s="5">
        <v>7</v>
      </c>
      <c r="B14" s="31" t="s">
        <v>32</v>
      </c>
      <c r="C14" s="32" t="s">
        <v>27</v>
      </c>
      <c r="D14" s="15">
        <v>1</v>
      </c>
      <c r="E14" s="16">
        <v>7745</v>
      </c>
      <c r="F14" s="17">
        <v>7420</v>
      </c>
      <c r="G14" s="18">
        <v>7850</v>
      </c>
      <c r="H14" s="13">
        <f t="shared" si="0"/>
        <v>7671.67</v>
      </c>
      <c r="I14" s="13">
        <f t="shared" si="1"/>
        <v>224.18370443305724</v>
      </c>
      <c r="J14" s="14">
        <f t="shared" si="2"/>
        <v>2.9222282036773902E-2</v>
      </c>
      <c r="K14" s="13">
        <f t="shared" si="3"/>
        <v>7671.67</v>
      </c>
    </row>
    <row r="15" spans="1:11" ht="30.75" thickBot="1">
      <c r="A15" s="5">
        <v>8</v>
      </c>
      <c r="B15" s="31" t="s">
        <v>33</v>
      </c>
      <c r="C15" s="32" t="s">
        <v>27</v>
      </c>
      <c r="D15" s="15">
        <v>1</v>
      </c>
      <c r="E15" s="16">
        <v>12362</v>
      </c>
      <c r="F15" s="17">
        <v>11750</v>
      </c>
      <c r="G15" s="18">
        <v>12650</v>
      </c>
      <c r="H15" s="13">
        <f t="shared" si="0"/>
        <v>12254</v>
      </c>
      <c r="I15" s="13">
        <f t="shared" si="1"/>
        <v>459.61723205293339</v>
      </c>
      <c r="J15" s="14">
        <f t="shared" si="2"/>
        <v>3.7507526689483713E-2</v>
      </c>
      <c r="K15" s="13">
        <f t="shared" si="3"/>
        <v>12254</v>
      </c>
    </row>
    <row r="16" spans="1:11" ht="30.75" thickBot="1">
      <c r="A16" s="5">
        <v>9</v>
      </c>
      <c r="B16" s="31" t="s">
        <v>34</v>
      </c>
      <c r="C16" s="32" t="s">
        <v>27</v>
      </c>
      <c r="D16" s="15">
        <v>1</v>
      </c>
      <c r="E16" s="16">
        <v>4312</v>
      </c>
      <c r="F16" s="17">
        <v>4260</v>
      </c>
      <c r="G16" s="18">
        <v>4350</v>
      </c>
      <c r="H16" s="13">
        <f t="shared" si="0"/>
        <v>4307.33</v>
      </c>
      <c r="I16" s="13">
        <f t="shared" si="1"/>
        <v>45.181116999606061</v>
      </c>
      <c r="J16" s="14">
        <f t="shared" si="2"/>
        <v>1.0489355818942607E-2</v>
      </c>
      <c r="K16" s="13">
        <f t="shared" si="3"/>
        <v>4307.33</v>
      </c>
    </row>
    <row r="17" spans="1:11" ht="30.75" thickBot="1">
      <c r="A17" s="5">
        <v>10</v>
      </c>
      <c r="B17" s="31" t="s">
        <v>35</v>
      </c>
      <c r="C17" s="32" t="s">
        <v>27</v>
      </c>
      <c r="D17" s="15">
        <v>1</v>
      </c>
      <c r="E17" s="16">
        <v>4795</v>
      </c>
      <c r="F17" s="17">
        <v>4685</v>
      </c>
      <c r="G17" s="18">
        <v>4850</v>
      </c>
      <c r="H17" s="13">
        <f t="shared" si="0"/>
        <v>4776.67</v>
      </c>
      <c r="I17" s="13">
        <f t="shared" si="1"/>
        <v>84.013887740871851</v>
      </c>
      <c r="J17" s="14">
        <f t="shared" si="2"/>
        <v>1.7588380135297572E-2</v>
      </c>
      <c r="K17" s="13">
        <f t="shared" si="3"/>
        <v>4776.67</v>
      </c>
    </row>
    <row r="18" spans="1:11" ht="30.75" thickBot="1">
      <c r="A18" s="5">
        <v>11</v>
      </c>
      <c r="B18" s="31" t="s">
        <v>36</v>
      </c>
      <c r="C18" s="32" t="s">
        <v>27</v>
      </c>
      <c r="D18" s="15">
        <v>1</v>
      </c>
      <c r="E18" s="16">
        <v>7891</v>
      </c>
      <c r="F18" s="17">
        <v>7750</v>
      </c>
      <c r="G18" s="18">
        <v>8100</v>
      </c>
      <c r="H18" s="13">
        <f t="shared" si="0"/>
        <v>7913.67</v>
      </c>
      <c r="I18" s="13">
        <f t="shared" si="1"/>
        <v>176.09751086636166</v>
      </c>
      <c r="J18" s="14">
        <f t="shared" si="2"/>
        <v>2.2252319197838887E-2</v>
      </c>
      <c r="K18" s="13">
        <f t="shared" si="3"/>
        <v>7913.67</v>
      </c>
    </row>
    <row r="19" spans="1:11" ht="45.75" thickBot="1">
      <c r="A19" s="5">
        <v>12</v>
      </c>
      <c r="B19" s="31" t="s">
        <v>37</v>
      </c>
      <c r="C19" s="32" t="s">
        <v>27</v>
      </c>
      <c r="D19" s="15">
        <v>1</v>
      </c>
      <c r="E19" s="16">
        <v>12123</v>
      </c>
      <c r="F19" s="17">
        <v>11950</v>
      </c>
      <c r="G19" s="18">
        <v>12400</v>
      </c>
      <c r="H19" s="13">
        <f t="shared" si="0"/>
        <v>12157.67</v>
      </c>
      <c r="I19" s="13">
        <f t="shared" si="1"/>
        <v>226.99412620890274</v>
      </c>
      <c r="J19" s="14">
        <f t="shared" si="2"/>
        <v>1.8670857673296178E-2</v>
      </c>
      <c r="K19" s="13">
        <f t="shared" si="3"/>
        <v>12157.67</v>
      </c>
    </row>
    <row r="20" spans="1:11" ht="30.75" thickBot="1">
      <c r="A20" s="5">
        <v>13</v>
      </c>
      <c r="B20" s="31" t="s">
        <v>38</v>
      </c>
      <c r="C20" s="32" t="s">
        <v>27</v>
      </c>
      <c r="D20" s="15">
        <v>1</v>
      </c>
      <c r="E20" s="16">
        <v>4353</v>
      </c>
      <c r="F20" s="17">
        <v>4240</v>
      </c>
      <c r="G20" s="18">
        <v>4350</v>
      </c>
      <c r="H20" s="13">
        <f t="shared" si="0"/>
        <v>4314.33</v>
      </c>
      <c r="I20" s="13">
        <f t="shared" si="1"/>
        <v>64.392028492136291</v>
      </c>
      <c r="J20" s="14">
        <f t="shared" si="2"/>
        <v>1.4925151412185969E-2</v>
      </c>
      <c r="K20" s="13">
        <f t="shared" si="3"/>
        <v>4314.33</v>
      </c>
    </row>
    <row r="21" spans="1:11" ht="30.75" thickBot="1">
      <c r="A21" s="5">
        <v>14</v>
      </c>
      <c r="B21" s="31" t="s">
        <v>39</v>
      </c>
      <c r="C21" s="32" t="s">
        <v>27</v>
      </c>
      <c r="D21" s="15">
        <v>1</v>
      </c>
      <c r="E21" s="16">
        <v>4765</v>
      </c>
      <c r="F21" s="17">
        <v>4750</v>
      </c>
      <c r="G21" s="18">
        <v>4850</v>
      </c>
      <c r="H21" s="13">
        <f t="shared" si="0"/>
        <v>4788.33</v>
      </c>
      <c r="I21" s="13">
        <f t="shared" si="1"/>
        <v>53.928965624567816</v>
      </c>
      <c r="J21" s="14">
        <f t="shared" si="2"/>
        <v>1.1262583327499947E-2</v>
      </c>
      <c r="K21" s="13">
        <f t="shared" si="3"/>
        <v>4788.33</v>
      </c>
    </row>
    <row r="22" spans="1:11" ht="30.75" thickBot="1">
      <c r="A22" s="5">
        <v>15</v>
      </c>
      <c r="B22" s="31" t="s">
        <v>40</v>
      </c>
      <c r="C22" s="32" t="s">
        <v>27</v>
      </c>
      <c r="D22" s="15">
        <v>1</v>
      </c>
      <c r="E22" s="16">
        <v>7886</v>
      </c>
      <c r="F22" s="17">
        <v>7785</v>
      </c>
      <c r="G22" s="18">
        <v>8100</v>
      </c>
      <c r="H22" s="13">
        <f t="shared" si="0"/>
        <v>7923.67</v>
      </c>
      <c r="I22" s="13">
        <f t="shared" si="1"/>
        <v>160.84257313699121</v>
      </c>
      <c r="J22" s="14">
        <f t="shared" si="2"/>
        <v>2.0298999470824908E-2</v>
      </c>
      <c r="K22" s="13">
        <f t="shared" si="3"/>
        <v>7923.67</v>
      </c>
    </row>
    <row r="23" spans="1:11" ht="30.75" thickBot="1">
      <c r="A23" s="5">
        <v>16</v>
      </c>
      <c r="B23" s="31" t="s">
        <v>41</v>
      </c>
      <c r="C23" s="32" t="s">
        <v>27</v>
      </c>
      <c r="D23" s="15">
        <v>1</v>
      </c>
      <c r="E23" s="16">
        <v>11087</v>
      </c>
      <c r="F23" s="17">
        <v>10640</v>
      </c>
      <c r="G23" s="18">
        <v>11250</v>
      </c>
      <c r="H23" s="13">
        <f t="shared" si="0"/>
        <v>10992.33</v>
      </c>
      <c r="I23" s="13">
        <f t="shared" si="1"/>
        <v>315.82642912419993</v>
      </c>
      <c r="J23" s="14">
        <f t="shared" si="2"/>
        <v>2.8731527267121706E-2</v>
      </c>
      <c r="K23" s="13">
        <f t="shared" si="3"/>
        <v>10992.33</v>
      </c>
    </row>
    <row r="24" spans="1:11" ht="30.75" thickBot="1">
      <c r="A24" s="5">
        <v>17</v>
      </c>
      <c r="B24" s="31" t="s">
        <v>42</v>
      </c>
      <c r="C24" s="32" t="s">
        <v>27</v>
      </c>
      <c r="D24" s="15">
        <v>1</v>
      </c>
      <c r="E24" s="16">
        <v>5845</v>
      </c>
      <c r="F24" s="17">
        <v>5760</v>
      </c>
      <c r="G24" s="18">
        <v>5900</v>
      </c>
      <c r="H24" s="13">
        <f t="shared" si="0"/>
        <v>5835</v>
      </c>
      <c r="I24" s="13">
        <f t="shared" si="1"/>
        <v>70.533679898329424</v>
      </c>
      <c r="J24" s="14">
        <f t="shared" si="2"/>
        <v>1.2088034258496902E-2</v>
      </c>
      <c r="K24" s="13">
        <f t="shared" si="3"/>
        <v>5835</v>
      </c>
    </row>
    <row r="25" spans="1:11" ht="30.75" thickBot="1">
      <c r="A25" s="5">
        <v>18</v>
      </c>
      <c r="B25" s="31" t="s">
        <v>43</v>
      </c>
      <c r="C25" s="32" t="s">
        <v>27</v>
      </c>
      <c r="D25" s="15">
        <v>1</v>
      </c>
      <c r="E25" s="16">
        <v>6352</v>
      </c>
      <c r="F25" s="17">
        <v>6230</v>
      </c>
      <c r="G25" s="18">
        <v>6450</v>
      </c>
      <c r="H25" s="13">
        <f t="shared" si="0"/>
        <v>6344</v>
      </c>
      <c r="I25" s="13">
        <f t="shared" si="1"/>
        <v>110.21796586763884</v>
      </c>
      <c r="J25" s="14">
        <f t="shared" si="2"/>
        <v>1.7373575956437397E-2</v>
      </c>
      <c r="K25" s="13">
        <f t="shared" si="3"/>
        <v>6344</v>
      </c>
    </row>
    <row r="26" spans="1:11" ht="30.75" thickBot="1">
      <c r="A26" s="5">
        <v>19</v>
      </c>
      <c r="B26" s="31" t="s">
        <v>44</v>
      </c>
      <c r="C26" s="32" t="s">
        <v>27</v>
      </c>
      <c r="D26" s="15">
        <v>1</v>
      </c>
      <c r="E26" s="16">
        <v>25748</v>
      </c>
      <c r="F26" s="17">
        <v>24500</v>
      </c>
      <c r="G26" s="18">
        <v>26250</v>
      </c>
      <c r="H26" s="13">
        <f t="shared" si="0"/>
        <v>25499.33</v>
      </c>
      <c r="I26" s="13">
        <f t="shared" si="1"/>
        <v>901.1111659131592</v>
      </c>
      <c r="J26" s="14">
        <f t="shared" si="2"/>
        <v>3.5338621285859635E-2</v>
      </c>
      <c r="K26" s="13">
        <f t="shared" si="3"/>
        <v>25499.33</v>
      </c>
    </row>
    <row r="27" spans="1:11" ht="30.75" thickBot="1">
      <c r="A27" s="5">
        <v>20</v>
      </c>
      <c r="B27" s="31" t="s">
        <v>45</v>
      </c>
      <c r="C27" s="32" t="s">
        <v>27</v>
      </c>
      <c r="D27" s="15">
        <v>1</v>
      </c>
      <c r="E27" s="16">
        <v>3215</v>
      </c>
      <c r="F27" s="17">
        <v>3170</v>
      </c>
      <c r="G27" s="18">
        <v>3350</v>
      </c>
      <c r="H27" s="13">
        <f t="shared" si="0"/>
        <v>3245</v>
      </c>
      <c r="I27" s="13">
        <f t="shared" si="1"/>
        <v>93.674969975975969</v>
      </c>
      <c r="J27" s="14">
        <f t="shared" si="2"/>
        <v>2.8867479191363937E-2</v>
      </c>
      <c r="K27" s="13">
        <f t="shared" si="3"/>
        <v>3245</v>
      </c>
    </row>
    <row r="28" spans="1:11" ht="30.75" thickBot="1">
      <c r="A28" s="5">
        <v>21</v>
      </c>
      <c r="B28" s="31" t="s">
        <v>46</v>
      </c>
      <c r="C28" s="32" t="s">
        <v>27</v>
      </c>
      <c r="D28" s="15">
        <v>1</v>
      </c>
      <c r="E28" s="16">
        <v>4882</v>
      </c>
      <c r="F28" s="17">
        <v>4760</v>
      </c>
      <c r="G28" s="18">
        <v>5150</v>
      </c>
      <c r="H28" s="13">
        <f t="shared" si="0"/>
        <v>4930.67</v>
      </c>
      <c r="I28" s="13">
        <f t="shared" si="1"/>
        <v>199.50271510266674</v>
      </c>
      <c r="J28" s="14">
        <f t="shared" si="2"/>
        <v>4.0461583335057248E-2</v>
      </c>
      <c r="K28" s="13">
        <f t="shared" si="3"/>
        <v>4930.67</v>
      </c>
    </row>
    <row r="29" spans="1:11" ht="30.75" thickBot="1">
      <c r="A29" s="5">
        <v>22</v>
      </c>
      <c r="B29" s="31" t="s">
        <v>47</v>
      </c>
      <c r="C29" s="32" t="s">
        <v>27</v>
      </c>
      <c r="D29" s="15">
        <v>1</v>
      </c>
      <c r="E29" s="16">
        <v>4276</v>
      </c>
      <c r="F29" s="17">
        <v>4150</v>
      </c>
      <c r="G29" s="18">
        <v>4350</v>
      </c>
      <c r="H29" s="13">
        <f t="shared" si="0"/>
        <v>4258.67</v>
      </c>
      <c r="I29" s="13">
        <f t="shared" si="1"/>
        <v>101.12039029459929</v>
      </c>
      <c r="J29" s="14">
        <f t="shared" si="2"/>
        <v>2.3744594038655094E-2</v>
      </c>
      <c r="K29" s="13">
        <f t="shared" si="3"/>
        <v>4258.67</v>
      </c>
    </row>
    <row r="30" spans="1:11" ht="30.75" thickBot="1">
      <c r="A30" s="5">
        <v>23</v>
      </c>
      <c r="B30" s="31" t="s">
        <v>48</v>
      </c>
      <c r="C30" s="32" t="s">
        <v>27</v>
      </c>
      <c r="D30" s="15">
        <v>1</v>
      </c>
      <c r="E30" s="16">
        <v>5864</v>
      </c>
      <c r="F30" s="17">
        <v>5370</v>
      </c>
      <c r="G30" s="18">
        <v>5950</v>
      </c>
      <c r="H30" s="13">
        <f t="shared" si="0"/>
        <v>5728</v>
      </c>
      <c r="I30" s="13">
        <f t="shared" si="1"/>
        <v>313.0047922955813</v>
      </c>
      <c r="J30" s="14">
        <f t="shared" si="2"/>
        <v>5.4644691392385002E-2</v>
      </c>
      <c r="K30" s="13">
        <f t="shared" si="3"/>
        <v>5728</v>
      </c>
    </row>
    <row r="31" spans="1:11" ht="30.75" thickBot="1">
      <c r="A31" s="5">
        <v>24</v>
      </c>
      <c r="B31" s="31" t="s">
        <v>49</v>
      </c>
      <c r="C31" s="32" t="s">
        <v>27</v>
      </c>
      <c r="D31" s="15">
        <v>1</v>
      </c>
      <c r="E31" s="16">
        <v>11341</v>
      </c>
      <c r="F31" s="17">
        <v>10550</v>
      </c>
      <c r="G31" s="18">
        <v>11450</v>
      </c>
      <c r="H31" s="13">
        <f t="shared" si="0"/>
        <v>11113.67</v>
      </c>
      <c r="I31" s="13">
        <f t="shared" si="1"/>
        <v>491.18258655345596</v>
      </c>
      <c r="J31" s="14">
        <f t="shared" si="2"/>
        <v>4.4196254392424458E-2</v>
      </c>
      <c r="K31" s="13">
        <f t="shared" si="3"/>
        <v>11113.67</v>
      </c>
    </row>
    <row r="32" spans="1:11" ht="30.75" thickBot="1">
      <c r="A32" s="5">
        <v>25</v>
      </c>
      <c r="B32" s="31" t="s">
        <v>50</v>
      </c>
      <c r="C32" s="32" t="s">
        <v>27</v>
      </c>
      <c r="D32" s="15">
        <v>1</v>
      </c>
      <c r="E32" s="16">
        <v>17280</v>
      </c>
      <c r="F32" s="17">
        <v>15620</v>
      </c>
      <c r="G32" s="18">
        <v>17550</v>
      </c>
      <c r="H32" s="13">
        <f t="shared" si="0"/>
        <v>16816.669999999998</v>
      </c>
      <c r="I32" s="13">
        <f t="shared" si="1"/>
        <v>1045.0996762669643</v>
      </c>
      <c r="J32" s="14">
        <f t="shared" si="2"/>
        <v>6.214664831188127E-2</v>
      </c>
      <c r="K32" s="13">
        <f t="shared" si="3"/>
        <v>16816.669999999998</v>
      </c>
    </row>
    <row r="33" spans="1:25" ht="30.75" thickBot="1">
      <c r="A33" s="5">
        <v>26</v>
      </c>
      <c r="B33" s="31" t="s">
        <v>51</v>
      </c>
      <c r="C33" s="32" t="s">
        <v>27</v>
      </c>
      <c r="D33" s="15">
        <v>1</v>
      </c>
      <c r="E33" s="16">
        <v>2741</v>
      </c>
      <c r="F33" s="17">
        <v>2320</v>
      </c>
      <c r="G33" s="18">
        <v>2850</v>
      </c>
      <c r="H33" s="13">
        <f t="shared" si="0"/>
        <v>2637</v>
      </c>
      <c r="I33" s="13">
        <f t="shared" si="1"/>
        <v>279.88747739046846</v>
      </c>
      <c r="J33" s="14">
        <f t="shared" si="2"/>
        <v>0.10613859590082232</v>
      </c>
      <c r="K33" s="13">
        <f t="shared" si="3"/>
        <v>2637</v>
      </c>
    </row>
    <row r="34" spans="1:25" ht="30.75" thickBot="1">
      <c r="A34" s="5">
        <v>27</v>
      </c>
      <c r="B34" s="31" t="s">
        <v>52</v>
      </c>
      <c r="C34" s="32" t="s">
        <v>27</v>
      </c>
      <c r="D34" s="15">
        <v>1</v>
      </c>
      <c r="E34" s="16">
        <v>4723</v>
      </c>
      <c r="F34" s="17">
        <v>4550</v>
      </c>
      <c r="G34" s="18">
        <v>4850</v>
      </c>
      <c r="H34" s="13">
        <f t="shared" si="0"/>
        <v>4707.67</v>
      </c>
      <c r="I34" s="13">
        <f t="shared" si="1"/>
        <v>150.58663065933871</v>
      </c>
      <c r="J34" s="14">
        <f t="shared" si="2"/>
        <v>3.1987507760598916E-2</v>
      </c>
      <c r="K34" s="13">
        <f t="shared" si="3"/>
        <v>4707.67</v>
      </c>
    </row>
    <row r="35" spans="1:25" ht="30.75" thickBot="1">
      <c r="A35" s="5">
        <v>28</v>
      </c>
      <c r="B35" s="31" t="s">
        <v>53</v>
      </c>
      <c r="C35" s="32" t="s">
        <v>27</v>
      </c>
      <c r="D35" s="15">
        <v>1</v>
      </c>
      <c r="E35" s="16">
        <v>7965</v>
      </c>
      <c r="F35" s="17">
        <v>7460</v>
      </c>
      <c r="G35" s="18">
        <v>8150</v>
      </c>
      <c r="H35" s="13">
        <f t="shared" ref="H35:H48" si="4">ROUND(AVERAGE(E35:G35),2)</f>
        <v>7858.33</v>
      </c>
      <c r="I35" s="13">
        <f t="shared" ref="I35:I48" si="5">STDEVA(E35:G35)</f>
        <v>357.15309509134647</v>
      </c>
      <c r="J35" s="14">
        <f t="shared" ref="J35:J48" si="6">I35/H35</f>
        <v>4.5448981538233499E-2</v>
      </c>
      <c r="K35" s="13">
        <f t="shared" ref="K35:K48" si="7">H35*D35</f>
        <v>7858.33</v>
      </c>
    </row>
    <row r="36" spans="1:25" ht="30.75" thickBot="1">
      <c r="A36" s="5">
        <v>29</v>
      </c>
      <c r="B36" s="31" t="s">
        <v>54</v>
      </c>
      <c r="C36" s="32" t="s">
        <v>27</v>
      </c>
      <c r="D36" s="15">
        <v>1</v>
      </c>
      <c r="E36" s="19">
        <v>14556</v>
      </c>
      <c r="F36" s="17">
        <v>13970</v>
      </c>
      <c r="G36" s="18">
        <v>14700</v>
      </c>
      <c r="H36" s="13">
        <f t="shared" si="4"/>
        <v>14408.67</v>
      </c>
      <c r="I36" s="13">
        <f t="shared" si="5"/>
        <v>386.65919533009099</v>
      </c>
      <c r="J36" s="14">
        <f t="shared" si="6"/>
        <v>2.6835175996819345E-2</v>
      </c>
      <c r="K36" s="13">
        <f t="shared" si="7"/>
        <v>14408.67</v>
      </c>
    </row>
    <row r="37" spans="1:25" ht="16.5" thickBot="1">
      <c r="A37" s="5">
        <v>30</v>
      </c>
      <c r="B37" s="31" t="s">
        <v>55</v>
      </c>
      <c r="C37" s="32" t="s">
        <v>27</v>
      </c>
      <c r="D37" s="15">
        <v>1</v>
      </c>
      <c r="E37" s="19">
        <v>785</v>
      </c>
      <c r="F37" s="17">
        <v>750</v>
      </c>
      <c r="G37" s="18">
        <v>800</v>
      </c>
      <c r="H37" s="13">
        <f t="shared" si="4"/>
        <v>778.33</v>
      </c>
      <c r="I37" s="13">
        <f t="shared" si="5"/>
        <v>25.658007197235175</v>
      </c>
      <c r="J37" s="14">
        <f t="shared" si="6"/>
        <v>3.2965460919192599E-2</v>
      </c>
      <c r="K37" s="13">
        <f t="shared" si="7"/>
        <v>778.33</v>
      </c>
    </row>
    <row r="38" spans="1:25" ht="16.5" thickBot="1">
      <c r="A38" s="5">
        <v>31</v>
      </c>
      <c r="B38" s="31" t="s">
        <v>56</v>
      </c>
      <c r="C38" s="32" t="s">
        <v>27</v>
      </c>
      <c r="D38" s="15">
        <v>1</v>
      </c>
      <c r="E38" s="19">
        <v>397</v>
      </c>
      <c r="F38" s="17">
        <v>375</v>
      </c>
      <c r="G38" s="18">
        <v>400</v>
      </c>
      <c r="H38" s="13">
        <f t="shared" si="4"/>
        <v>390.67</v>
      </c>
      <c r="I38" s="13">
        <f t="shared" si="5"/>
        <v>13.650396819629202</v>
      </c>
      <c r="J38" s="14">
        <f t="shared" si="6"/>
        <v>3.4940990656127172E-2</v>
      </c>
      <c r="K38" s="13">
        <f t="shared" si="7"/>
        <v>390.67</v>
      </c>
    </row>
    <row r="39" spans="1:25" ht="16.5" thickBot="1">
      <c r="A39" s="5">
        <v>32</v>
      </c>
      <c r="B39" s="31" t="s">
        <v>57</v>
      </c>
      <c r="C39" s="32" t="s">
        <v>27</v>
      </c>
      <c r="D39" s="15">
        <v>1</v>
      </c>
      <c r="E39" s="19">
        <v>986</v>
      </c>
      <c r="F39" s="17">
        <v>950</v>
      </c>
      <c r="G39" s="18">
        <v>1000</v>
      </c>
      <c r="H39" s="13">
        <f t="shared" si="4"/>
        <v>978.67</v>
      </c>
      <c r="I39" s="13">
        <f t="shared" si="5"/>
        <v>25.7940561628693</v>
      </c>
      <c r="J39" s="14">
        <f t="shared" si="6"/>
        <v>2.6356234647909205E-2</v>
      </c>
      <c r="K39" s="13">
        <f t="shared" si="7"/>
        <v>978.67</v>
      </c>
    </row>
    <row r="40" spans="1:25" ht="16.5" thickBot="1">
      <c r="A40" s="5">
        <v>33</v>
      </c>
      <c r="B40" s="31" t="s">
        <v>58</v>
      </c>
      <c r="C40" s="32" t="s">
        <v>27</v>
      </c>
      <c r="D40" s="15">
        <v>1</v>
      </c>
      <c r="E40" s="19">
        <v>965</v>
      </c>
      <c r="F40" s="17">
        <v>950</v>
      </c>
      <c r="G40" s="18">
        <v>1000</v>
      </c>
      <c r="H40" s="13">
        <f t="shared" si="4"/>
        <v>971.67</v>
      </c>
      <c r="I40" s="13">
        <f t="shared" si="5"/>
        <v>25.658007197232909</v>
      </c>
      <c r="J40" s="14">
        <f t="shared" si="6"/>
        <v>2.6406091777283348E-2</v>
      </c>
      <c r="K40" s="13">
        <f t="shared" si="7"/>
        <v>971.67</v>
      </c>
    </row>
    <row r="41" spans="1:25" ht="16.5" thickBot="1">
      <c r="A41" s="5">
        <v>34</v>
      </c>
      <c r="B41" s="31" t="s">
        <v>59</v>
      </c>
      <c r="C41" s="32" t="s">
        <v>27</v>
      </c>
      <c r="D41" s="15">
        <v>1</v>
      </c>
      <c r="E41" s="19">
        <v>979</v>
      </c>
      <c r="F41" s="17">
        <v>950</v>
      </c>
      <c r="G41" s="18">
        <v>1000</v>
      </c>
      <c r="H41" s="13">
        <f t="shared" si="4"/>
        <v>976.33</v>
      </c>
      <c r="I41" s="13">
        <f t="shared" si="5"/>
        <v>25.106440076865852</v>
      </c>
      <c r="J41" s="14">
        <f t="shared" si="6"/>
        <v>2.5715116893740692E-2</v>
      </c>
      <c r="K41" s="13">
        <f t="shared" si="7"/>
        <v>976.33</v>
      </c>
    </row>
    <row r="42" spans="1:25" ht="16.5" thickBot="1">
      <c r="A42" s="5">
        <v>35</v>
      </c>
      <c r="B42" s="31" t="s">
        <v>60</v>
      </c>
      <c r="C42" s="32" t="s">
        <v>27</v>
      </c>
      <c r="D42" s="15">
        <v>1</v>
      </c>
      <c r="E42" s="19">
        <v>993</v>
      </c>
      <c r="F42" s="17">
        <v>925</v>
      </c>
      <c r="G42" s="18">
        <v>1000</v>
      </c>
      <c r="H42" s="13">
        <f t="shared" si="4"/>
        <v>972.67</v>
      </c>
      <c r="I42" s="13">
        <f t="shared" si="5"/>
        <v>41.428653530295378</v>
      </c>
      <c r="J42" s="14">
        <f t="shared" si="6"/>
        <v>4.2592712359068731E-2</v>
      </c>
      <c r="K42" s="13">
        <f t="shared" si="7"/>
        <v>972.67</v>
      </c>
    </row>
    <row r="43" spans="1:25" s="20" customFormat="1" ht="16.5" thickBot="1">
      <c r="A43" s="5">
        <v>36</v>
      </c>
      <c r="B43" s="31" t="s">
        <v>61</v>
      </c>
      <c r="C43" s="32" t="s">
        <v>27</v>
      </c>
      <c r="D43" s="21">
        <v>1</v>
      </c>
      <c r="E43" s="22">
        <v>885</v>
      </c>
      <c r="F43" s="17">
        <v>857</v>
      </c>
      <c r="G43" s="23">
        <v>900</v>
      </c>
      <c r="H43" s="24">
        <f t="shared" si="4"/>
        <v>880.67</v>
      </c>
      <c r="I43" s="24">
        <f t="shared" si="5"/>
        <v>21.82506204649269</v>
      </c>
      <c r="J43" s="25">
        <f t="shared" si="6"/>
        <v>2.4782338499656727E-2</v>
      </c>
      <c r="K43" s="24">
        <f t="shared" si="7"/>
        <v>880.67</v>
      </c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30.75" thickBot="1">
      <c r="A44" s="5">
        <v>37</v>
      </c>
      <c r="B44" s="31" t="s">
        <v>62</v>
      </c>
      <c r="C44" s="32" t="s">
        <v>27</v>
      </c>
      <c r="D44" s="15">
        <v>1</v>
      </c>
      <c r="E44" s="19">
        <v>1024</v>
      </c>
      <c r="F44" s="17">
        <v>950</v>
      </c>
      <c r="G44" s="18">
        <v>1050</v>
      </c>
      <c r="H44" s="13">
        <f t="shared" si="4"/>
        <v>1008</v>
      </c>
      <c r="I44" s="13">
        <f t="shared" si="5"/>
        <v>51.884487084291386</v>
      </c>
      <c r="J44" s="14">
        <f t="shared" si="6"/>
        <v>5.1472705440765265E-2</v>
      </c>
      <c r="K44" s="13">
        <f t="shared" si="7"/>
        <v>1008</v>
      </c>
    </row>
    <row r="45" spans="1:25" ht="30.75" thickBot="1">
      <c r="A45" s="5">
        <v>38</v>
      </c>
      <c r="B45" s="31" t="s">
        <v>63</v>
      </c>
      <c r="C45" s="32" t="s">
        <v>27</v>
      </c>
      <c r="D45" s="15">
        <v>1</v>
      </c>
      <c r="E45" s="19">
        <v>2147</v>
      </c>
      <c r="F45" s="17">
        <v>1980</v>
      </c>
      <c r="G45" s="18">
        <v>2250</v>
      </c>
      <c r="H45" s="13">
        <f t="shared" si="4"/>
        <v>2125.67</v>
      </c>
      <c r="I45" s="13">
        <f t="shared" si="5"/>
        <v>136.25833307850579</v>
      </c>
      <c r="J45" s="14">
        <f t="shared" si="6"/>
        <v>6.4101357726507768E-2</v>
      </c>
      <c r="K45" s="13">
        <f t="shared" si="7"/>
        <v>2125.67</v>
      </c>
    </row>
    <row r="46" spans="1:25" ht="30.75" thickBot="1">
      <c r="A46" s="5">
        <v>39</v>
      </c>
      <c r="B46" s="31" t="s">
        <v>64</v>
      </c>
      <c r="C46" s="32" t="s">
        <v>27</v>
      </c>
      <c r="D46" s="15">
        <v>1</v>
      </c>
      <c r="E46" s="19">
        <v>3265</v>
      </c>
      <c r="F46" s="17">
        <v>2970</v>
      </c>
      <c r="G46" s="18">
        <v>3350</v>
      </c>
      <c r="H46" s="13">
        <f t="shared" si="4"/>
        <v>3195</v>
      </c>
      <c r="I46" s="13">
        <f t="shared" si="5"/>
        <v>199.43670675179132</v>
      </c>
      <c r="J46" s="14">
        <f t="shared" si="6"/>
        <v>6.2421504460654559E-2</v>
      </c>
      <c r="K46" s="13">
        <f t="shared" si="7"/>
        <v>3195</v>
      </c>
    </row>
    <row r="47" spans="1:25" ht="30.75" thickBot="1">
      <c r="A47" s="5">
        <v>40</v>
      </c>
      <c r="B47" s="31" t="s">
        <v>65</v>
      </c>
      <c r="C47" s="32" t="s">
        <v>27</v>
      </c>
      <c r="D47" s="15">
        <v>1</v>
      </c>
      <c r="E47" s="19">
        <v>2710</v>
      </c>
      <c r="F47" s="17">
        <v>2650</v>
      </c>
      <c r="G47" s="18">
        <v>2850</v>
      </c>
      <c r="H47" s="13">
        <f t="shared" si="4"/>
        <v>2736.67</v>
      </c>
      <c r="I47" s="13">
        <f t="shared" si="5"/>
        <v>102.6320287889407</v>
      </c>
      <c r="J47" s="14">
        <f t="shared" si="6"/>
        <v>3.750252269690562E-2</v>
      </c>
      <c r="K47" s="13">
        <f t="shared" si="7"/>
        <v>2736.67</v>
      </c>
    </row>
    <row r="48" spans="1:25" ht="30.75" thickBot="1">
      <c r="A48" s="5">
        <v>41</v>
      </c>
      <c r="B48" s="31" t="s">
        <v>66</v>
      </c>
      <c r="C48" s="32" t="s">
        <v>17</v>
      </c>
      <c r="D48" s="15">
        <v>1</v>
      </c>
      <c r="E48" s="19">
        <v>215</v>
      </c>
      <c r="F48" s="17">
        <v>200</v>
      </c>
      <c r="G48" s="18">
        <v>200</v>
      </c>
      <c r="H48" s="13">
        <f t="shared" si="4"/>
        <v>205</v>
      </c>
      <c r="I48" s="13">
        <f t="shared" si="5"/>
        <v>8.6602540378443873</v>
      </c>
      <c r="J48" s="14">
        <f t="shared" si="6"/>
        <v>4.22451416480214E-2</v>
      </c>
      <c r="K48" s="13">
        <f t="shared" si="7"/>
        <v>205</v>
      </c>
    </row>
    <row r="49" spans="1:11">
      <c r="A49" s="1"/>
      <c r="B49" s="37" t="s">
        <v>18</v>
      </c>
      <c r="C49" s="37"/>
      <c r="D49" s="37"/>
      <c r="E49" s="37"/>
      <c r="F49" s="37"/>
      <c r="G49" s="37"/>
      <c r="H49" s="37"/>
      <c r="I49" s="37"/>
      <c r="J49" s="37"/>
      <c r="K49" s="6">
        <f>SUM(K8:K48)</f>
        <v>241761.03000000014</v>
      </c>
    </row>
    <row r="50" spans="1:11">
      <c r="A50" s="7"/>
      <c r="B50" s="8"/>
      <c r="C50" s="42"/>
      <c r="D50" s="43"/>
      <c r="E50" s="43"/>
      <c r="F50" s="43"/>
      <c r="G50" s="43"/>
      <c r="H50" s="43"/>
      <c r="I50" s="43"/>
      <c r="J50" s="43"/>
      <c r="K50" s="44"/>
    </row>
    <row r="51" spans="1:11" ht="15" customHeight="1">
      <c r="A51" s="9"/>
      <c r="B51" s="38" t="s">
        <v>67</v>
      </c>
      <c r="C51" s="38"/>
      <c r="D51" s="38"/>
      <c r="E51" s="38"/>
      <c r="F51" s="38"/>
      <c r="G51" s="38"/>
      <c r="H51" s="38"/>
      <c r="I51" s="38"/>
      <c r="J51" s="38"/>
      <c r="K51" s="39"/>
    </row>
    <row r="52" spans="1:11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9"/>
    </row>
    <row r="53" spans="1:11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9"/>
    </row>
    <row r="54" spans="1:11">
      <c r="A54" s="9"/>
      <c r="B54" s="26"/>
      <c r="C54" s="26"/>
      <c r="D54" s="26"/>
      <c r="E54" s="26"/>
      <c r="F54" s="26"/>
      <c r="G54" s="26"/>
      <c r="H54" s="26"/>
      <c r="I54" s="26"/>
      <c r="J54" s="26"/>
      <c r="K54" s="27"/>
    </row>
    <row r="55" spans="1:11">
      <c r="A55" s="10"/>
      <c r="B55" s="11"/>
      <c r="C55" s="45"/>
      <c r="D55" s="46"/>
      <c r="E55" s="46"/>
      <c r="F55" s="46"/>
      <c r="G55" s="46"/>
      <c r="H55" s="46"/>
      <c r="I55" s="46"/>
      <c r="J55" s="46"/>
      <c r="K55" s="12"/>
    </row>
    <row r="56" spans="1:11" ht="18.75">
      <c r="B56" s="35" t="s">
        <v>3</v>
      </c>
      <c r="C56" s="35"/>
      <c r="D56" s="35"/>
      <c r="E56" s="35"/>
      <c r="F56" s="35"/>
      <c r="G56" s="35"/>
      <c r="H56" s="35"/>
      <c r="I56" s="35"/>
      <c r="J56" s="35"/>
      <c r="K56" s="35"/>
    </row>
    <row r="57" spans="1:11" ht="15.75">
      <c r="B57" s="40" t="s">
        <v>24</v>
      </c>
      <c r="C57" s="40"/>
      <c r="D57" s="40"/>
      <c r="E57" s="40"/>
    </row>
    <row r="58" spans="1:11" ht="15.75">
      <c r="B58" s="33" t="s">
        <v>23</v>
      </c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.75">
      <c r="B59" s="2"/>
      <c r="C59" s="2"/>
    </row>
    <row r="60" spans="1:11" ht="15.75">
      <c r="B60" s="2" t="s">
        <v>4</v>
      </c>
      <c r="C60" s="2"/>
    </row>
    <row r="62" spans="1:11" ht="15.75">
      <c r="B62" s="3" t="s">
        <v>5</v>
      </c>
      <c r="C62" s="3"/>
    </row>
    <row r="63" spans="1:11" ht="15.75">
      <c r="B63" s="34" t="s">
        <v>6</v>
      </c>
      <c r="C63" s="34"/>
      <c r="D63" s="34"/>
      <c r="E63" s="34"/>
      <c r="F63" s="34"/>
      <c r="G63" s="34"/>
    </row>
    <row r="64" spans="1:11" ht="15.75">
      <c r="B64" s="34" t="s">
        <v>15</v>
      </c>
      <c r="C64" s="34"/>
      <c r="D64" s="34"/>
      <c r="E64" s="34"/>
      <c r="F64" s="34"/>
      <c r="G64" s="34"/>
    </row>
    <row r="65" spans="2:7" ht="15.75">
      <c r="B65" s="36" t="s">
        <v>14</v>
      </c>
      <c r="C65" s="36"/>
      <c r="D65" s="36"/>
      <c r="E65" s="36"/>
      <c r="F65" s="36"/>
      <c r="G65" s="36"/>
    </row>
    <row r="66" spans="2:7" ht="15.75">
      <c r="B66" s="33" t="s">
        <v>7</v>
      </c>
      <c r="C66" s="33"/>
      <c r="D66" s="33"/>
      <c r="E66" s="33"/>
      <c r="F66" s="33"/>
      <c r="G66" s="33"/>
    </row>
    <row r="67" spans="2:7" ht="15.75">
      <c r="B67" s="34" t="s">
        <v>8</v>
      </c>
      <c r="C67" s="34"/>
      <c r="D67" s="34"/>
      <c r="E67" s="34"/>
      <c r="F67" s="34"/>
      <c r="G67" s="34"/>
    </row>
  </sheetData>
  <mergeCells count="14">
    <mergeCell ref="B49:J49"/>
    <mergeCell ref="B51:K53"/>
    <mergeCell ref="H2:K4"/>
    <mergeCell ref="B57:E57"/>
    <mergeCell ref="A6:K6"/>
    <mergeCell ref="C50:K50"/>
    <mergeCell ref="C55:J55"/>
    <mergeCell ref="B66:G66"/>
    <mergeCell ref="B67:G67"/>
    <mergeCell ref="B56:K56"/>
    <mergeCell ref="B58:K58"/>
    <mergeCell ref="B63:G63"/>
    <mergeCell ref="B64:G64"/>
    <mergeCell ref="B65:G65"/>
  </mergeCells>
  <printOptions horizontalCentered="1"/>
  <pageMargins left="0.51181102362204722" right="0.23622047244094491" top="0.31496062992125984" bottom="0.23622047244094491" header="0.19685039370078741" footer="0.15748031496062992"/>
  <pageSetup paperSize="9" scale="81" fitToHeight="29" orientation="landscape" r:id="rId1"/>
  <rowBreaks count="1" manualBreakCount="1">
    <brk id="5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2026-02-12T08:46:17Z</dcterms:modified>
</cp:coreProperties>
</file>